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485" activeTab="0"/>
  </bookViews>
  <sheets>
    <sheet name="共通申請書" sheetId="1" r:id="rId1"/>
    <sheet name="状況調査票" sheetId="2" r:id="rId2"/>
  </sheets>
  <definedNames>
    <definedName name="_xlnm.Print_Area" localSheetId="0">'共通申請書'!$B$1:$CL$143</definedName>
    <definedName name="_xlnm.Print_Area" localSheetId="1">'状況調査票'!$B$2:$AT$156</definedName>
  </definedNames>
  <calcPr fullCalcOnLoad="1"/>
</workbook>
</file>

<file path=xl/sharedStrings.xml><?xml version="1.0" encoding="utf-8"?>
<sst xmlns="http://schemas.openxmlformats.org/spreadsheetml/2006/main" count="334" uniqueCount="268">
  <si>
    <t>利用者名</t>
  </si>
  <si>
    <t>備　  　　考</t>
  </si>
  <si>
    <t>身体状況 ・ 生活関連動作</t>
  </si>
  <si>
    <t>特殊な　　　　　　　　　医　療</t>
  </si>
  <si>
    <t>聞こえない</t>
  </si>
  <si>
    <t>全介助</t>
  </si>
  <si>
    <t>着脱衣</t>
  </si>
  <si>
    <t>聴　力</t>
  </si>
  <si>
    <t>移　動</t>
  </si>
  <si>
    <t>入　浴</t>
  </si>
  <si>
    <t>食　事</t>
  </si>
  <si>
    <t>排　泄</t>
  </si>
  <si>
    <t>服薬管理</t>
  </si>
  <si>
    <t>認知症などの状況</t>
  </si>
  <si>
    <t>経過や病状等、その他の留意点</t>
  </si>
  <si>
    <t>かかりつけ医</t>
  </si>
  <si>
    <t>意思表示</t>
  </si>
  <si>
    <t>出来る</t>
  </si>
  <si>
    <t>時々出来る</t>
  </si>
  <si>
    <t>全くしない</t>
  </si>
  <si>
    <t>時々伝わる</t>
  </si>
  <si>
    <t>話の理解</t>
  </si>
  <si>
    <t>科）</t>
  </si>
  <si>
    <t>診察状況</t>
  </si>
  <si>
    <t>/月</t>
  </si>
  <si>
    <t>電話番号</t>
  </si>
  <si>
    <t xml:space="preserve"> 用具 ： （屋外）</t>
  </si>
  <si>
    <t>睡　眠</t>
  </si>
  <si>
    <t>便　通</t>
  </si>
  <si>
    <t>下痢しがち</t>
  </si>
  <si>
    <t>年</t>
  </si>
  <si>
    <t>月</t>
  </si>
  <si>
    <t>日現在</t>
  </si>
  <si>
    <t>)</t>
  </si>
  <si>
    <t>食事形態：</t>
  </si>
  <si>
    <t>視　力</t>
  </si>
  <si>
    <t>言　語</t>
  </si>
  <si>
    <t>（屋内）</t>
  </si>
  <si>
    <t xml:space="preserve"> 入浴形態 ：</t>
  </si>
  <si>
    <t>)</t>
  </si>
  <si>
    <t>（管理者 ：</t>
  </si>
  <si>
    <t>）</t>
  </si>
  <si>
    <t>（</t>
  </si>
  <si>
    <t>〔個人情報の取得と目的について〕</t>
  </si>
  <si>
    <t>この記載内容（個人情報）は、利用申込み事務及びサービス提供以外での使用は致しません。</t>
  </si>
  <si>
    <t>（申し込み先）</t>
  </si>
  <si>
    <t>)</t>
  </si>
  <si>
    <t>氏　名</t>
  </si>
  <si>
    <t>性　別</t>
  </si>
  <si>
    <t>生　 年　 月　 日　 　（年齢）</t>
  </si>
  <si>
    <t>才）</t>
  </si>
  <si>
    <t>現住所</t>
  </si>
  <si>
    <t>〒</t>
  </si>
  <si>
    <t>-</t>
  </si>
  <si>
    <t>電話</t>
  </si>
  <si>
    <t>（</t>
  </si>
  <si>
    <t>）</t>
  </si>
  <si>
    <t>介護保険</t>
  </si>
  <si>
    <t>被保険者番号</t>
  </si>
  <si>
    <t>要介護度</t>
  </si>
  <si>
    <t>有効認定期間</t>
  </si>
  <si>
    <t>認定日</t>
  </si>
  <si>
    <t>障害等認定</t>
  </si>
  <si>
    <t>身障手帳(</t>
  </si>
  <si>
    <t>)</t>
  </si>
  <si>
    <t>その他（</t>
  </si>
  <si>
    <t>ご家族連絡先</t>
  </si>
  <si>
    <t>同居の有無</t>
  </si>
  <si>
    <t>ＴＥＬ</t>
  </si>
  <si>
    <t>ＦＡＸ</t>
  </si>
  <si>
    <t>から</t>
  </si>
  <si>
    <t>まで</t>
  </si>
  <si>
    <t>自　立　</t>
  </si>
  <si>
    <t>良　眠　</t>
  </si>
  <si>
    <t>普　通　</t>
  </si>
  <si>
    <t>（　　昼　　　夜）</t>
  </si>
  <si>
    <t>　自　立　</t>
  </si>
  <si>
    <t>　有  　　 無</t>
  </si>
  <si>
    <t>　　全く出来ない</t>
  </si>
  <si>
    <t>選　択　項　目　（該当項目にチェックをいれる）</t>
  </si>
  <si>
    <t xml:space="preserve"> 眠剤服用（ 　　有 　　 　無 　）</t>
  </si>
  <si>
    <t xml:space="preserve"> 眼鏡 （　　　有 　　　無　）</t>
  </si>
  <si>
    <t xml:space="preserve"> 補聴器 （　　　有 　　　無　）</t>
  </si>
  <si>
    <t>　　　　男</t>
  </si>
  <si>
    <t>　　　　女</t>
  </si>
  <si>
    <t>有　　　　無</t>
  </si>
  <si>
    <t>見えにくい　</t>
  </si>
  <si>
    <t>聞こえにくい　</t>
  </si>
  <si>
    <t xml:space="preserve">やや不自由 </t>
  </si>
  <si>
    <t>見守り　　</t>
  </si>
  <si>
    <t>声かけ</t>
  </si>
  <si>
    <t>　トイレ誘導</t>
  </si>
  <si>
    <t xml:space="preserve">便秘しがち </t>
  </si>
  <si>
    <t>不　　眠　</t>
  </si>
  <si>
    <t>簡易便器　　　　　</t>
  </si>
  <si>
    <t>一部介助　</t>
  </si>
  <si>
    <t>不自由　</t>
  </si>
  <si>
    <t>日</t>
  </si>
  <si>
    <t>月</t>
  </si>
  <si>
    <t>明治</t>
  </si>
  <si>
    <t>昭和</t>
  </si>
  <si>
    <t>大正</t>
  </si>
  <si>
    <t>男女</t>
  </si>
  <si>
    <t>平成1</t>
  </si>
  <si>
    <t>平成3</t>
  </si>
  <si>
    <t>平成4</t>
  </si>
  <si>
    <t>平成5</t>
  </si>
  <si>
    <t>平成7</t>
  </si>
  <si>
    <t>平成8</t>
  </si>
  <si>
    <t>平成9</t>
  </si>
  <si>
    <t>平成10</t>
  </si>
  <si>
    <t>平成11</t>
  </si>
  <si>
    <t>平成12</t>
  </si>
  <si>
    <t>平成13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</si>
  <si>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</si>
  <si>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</si>
  <si>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</si>
  <si>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</si>
  <si>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</si>
  <si>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</si>
  <si>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</si>
  <si>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</si>
  <si>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</si>
  <si>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</si>
  <si>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ｔ3</t>
  </si>
  <si>
    <t>ｔ4</t>
  </si>
  <si>
    <t>ｔ5</t>
  </si>
  <si>
    <t>ｔ6</t>
  </si>
  <si>
    <t>ｔ7</t>
  </si>
  <si>
    <t>ｔ8</t>
  </si>
  <si>
    <t>ｔ9</t>
  </si>
  <si>
    <t>ｓ23</t>
  </si>
  <si>
    <t>ｓ24</t>
  </si>
  <si>
    <t>ｓ25</t>
  </si>
  <si>
    <t>ｓ26</t>
  </si>
  <si>
    <t>ｓ27</t>
  </si>
  <si>
    <t>ｓ28</t>
  </si>
  <si>
    <t>ｓ30</t>
  </si>
  <si>
    <t>ｓ64</t>
  </si>
  <si>
    <t>　　自歯　　　義歯</t>
  </si>
  <si>
    <t>見えない　</t>
  </si>
  <si>
    <t xml:space="preserve"> アレルギー（　　無　　  有／　</t>
  </si>
  <si>
    <t>気管切開</t>
  </si>
  <si>
    <t>人工肛門</t>
  </si>
  <si>
    <t>ｲﾝｼｭﾘﾝ注射　</t>
  </si>
  <si>
    <t>時々不眠　</t>
  </si>
  <si>
    <t>下剤</t>
  </si>
  <si>
    <t>浣腸</t>
  </si>
  <si>
    <t>排便間隔：</t>
  </si>
  <si>
    <t>在宅酸素療法</t>
  </si>
  <si>
    <t>全介助　　</t>
  </si>
  <si>
    <t>周辺症状</t>
  </si>
  <si>
    <t>短期記憶</t>
  </si>
  <si>
    <t>あいまい</t>
  </si>
  <si>
    <t xml:space="preserve">  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</si>
  <si>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</si>
  <si>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</si>
  <si>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</si>
  <si>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</si>
  <si>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</si>
  <si>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</si>
  <si>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</si>
  <si>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被害妄想</t>
  </si>
  <si>
    <t>感情不安定</t>
  </si>
  <si>
    <t>昼夜逆転</t>
  </si>
  <si>
    <t>暴言・暴行</t>
  </si>
  <si>
    <t>介護への抵抗</t>
  </si>
  <si>
    <t>外に出たがる</t>
  </si>
  <si>
    <t>火の不始末</t>
  </si>
  <si>
    <t>　　人の区別がつかない</t>
  </si>
  <si>
    <t>　　徘徊</t>
  </si>
  <si>
    <t>　　大声で騒ぐ</t>
  </si>
  <si>
    <t xml:space="preserve"> 不潔行為</t>
  </si>
  <si>
    <t xml:space="preserve">  異食行動</t>
  </si>
  <si>
    <t>　　</t>
  </si>
  <si>
    <t>（</t>
  </si>
  <si>
    <t>ｍ36</t>
  </si>
  <si>
    <t>ｍ37</t>
  </si>
  <si>
    <t>ｍ38</t>
  </si>
  <si>
    <t>ｍ39</t>
  </si>
  <si>
    <t>ｍ40</t>
  </si>
  <si>
    <t>ｍ41</t>
  </si>
  <si>
    <t>ｍ42</t>
  </si>
  <si>
    <t>ｍ43</t>
  </si>
  <si>
    <t>ｍ44</t>
  </si>
  <si>
    <t>ｍ45</t>
  </si>
  <si>
    <t>ｔ1</t>
  </si>
  <si>
    <t>ｔ2</t>
  </si>
  <si>
    <t xml:space="preserve">  </t>
  </si>
  <si>
    <t xml:space="preserve">  </t>
  </si>
  <si>
    <t>普　通　</t>
  </si>
  <si>
    <t>普　通　</t>
  </si>
  <si>
    <t>　　　オムツ</t>
  </si>
  <si>
    <t>バルン　</t>
  </si>
  <si>
    <t>ﾍﾟｰｽﾒｰｶｰ</t>
  </si>
  <si>
    <t>　　　その他　（　</t>
  </si>
  <si>
    <t>）</t>
  </si>
  <si>
    <t>あり</t>
  </si>
  <si>
    <t>なし</t>
  </si>
  <si>
    <t>　　　　　往診  　　通院</t>
  </si>
  <si>
    <t>（続柄</t>
  </si>
  <si>
    <t>申請者</t>
  </si>
  <si>
    <t>申請日</t>
  </si>
  <si>
    <t>作成者</t>
  </si>
  <si>
    <t>同居</t>
  </si>
  <si>
    <t>独居</t>
  </si>
  <si>
    <t>昼間独居</t>
  </si>
  <si>
    <t>男</t>
  </si>
  <si>
    <t>女</t>
  </si>
  <si>
    <t>才</t>
  </si>
  <si>
    <t>様</t>
  </si>
  <si>
    <t>）</t>
  </si>
  <si>
    <t>)</t>
  </si>
  <si>
    <t>ｍ33</t>
  </si>
  <si>
    <t>ｍ34</t>
  </si>
  <si>
    <t>ｍ35</t>
  </si>
  <si>
    <t>生年月日</t>
  </si>
  <si>
    <t>）</t>
  </si>
  <si>
    <t>医療機関名</t>
  </si>
  <si>
    <t>（</t>
  </si>
  <si>
    <t>医　師　名</t>
  </si>
  <si>
    <t>ご入居希望者</t>
  </si>
  <si>
    <t>ご入居希望者との続柄</t>
  </si>
  <si>
    <t>希望入居時期</t>
  </si>
  <si>
    <t>担当者名</t>
  </si>
  <si>
    <t>ﾌﾘｶﾞﾅ</t>
  </si>
  <si>
    <t>申請理由と要望など</t>
  </si>
  <si>
    <t>受付・受理日</t>
  </si>
  <si>
    <t>担　当　者</t>
  </si>
  <si>
    <t>担当事業者名</t>
  </si>
  <si>
    <t>認知症高齢者自立度</t>
  </si>
  <si>
    <t>　　Ⅰ　</t>
  </si>
  <si>
    <t>　　　Ⅱa　　</t>
  </si>
  <si>
    <t>　　Ⅱb　</t>
  </si>
  <si>
    <t>　　Ⅲa</t>
  </si>
  <si>
    <t>　　Ⅲｂ</t>
  </si>
  <si>
    <t>　　　Ⅳ　　</t>
  </si>
  <si>
    <t>　　M　</t>
  </si>
  <si>
    <t>著しい精神障害</t>
  </si>
  <si>
    <t>著しい行動障害</t>
  </si>
  <si>
    <t>　　無  　　 有（</t>
  </si>
  <si>
    <t>）</t>
  </si>
  <si>
    <t>認知症の原因となる疾患が急性期</t>
  </si>
  <si>
    <t>ﾌﾘｶﾅ</t>
  </si>
  <si>
    <t>.　　.</t>
  </si>
  <si>
    <t>同上　／その他・ ｹｱﾏﾈジャ 等(</t>
  </si>
  <si>
    <t>右の欄は記入しないでください。</t>
  </si>
  <si>
    <t>　　　年　　月　　日</t>
  </si>
  <si>
    <t>作成者／申請者 ・ケアマネジャ・その他（</t>
  </si>
  <si>
    <t>いつ頃から</t>
  </si>
  <si>
    <t>小規模多機能型居宅介護</t>
  </si>
  <si>
    <t>宝ケ池(左京区)</t>
  </si>
  <si>
    <t>千本今出川(上京区)</t>
  </si>
  <si>
    <t>吉祥院(南区)</t>
  </si>
  <si>
    <t>グループホーム</t>
  </si>
  <si>
    <t>宝ケ池(左京区)</t>
  </si>
  <si>
    <t>岩倉長谷(左京区)</t>
  </si>
  <si>
    <t>市原野(左京区)</t>
  </si>
  <si>
    <t>けいほく(右京区)</t>
  </si>
  <si>
    <t>鷹峯(北区)</t>
  </si>
  <si>
    <t>壬生(中京区)</t>
  </si>
  <si>
    <t>希望する事業所にチェックして下さい。※複数申し込み可</t>
  </si>
  <si>
    <t>医)三幸会ケアサポートセンター共通申請書</t>
  </si>
  <si>
    <t>医)三幸会ケアサポートセンター共通申請書・状況調査票</t>
  </si>
  <si>
    <t>※令和</t>
  </si>
  <si>
    <t>令和</t>
  </si>
  <si>
    <t>月頃</t>
  </si>
  <si>
    <t xml:space="preserve"> 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</si>
</sst>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0;[Red]0"/>
    <numFmt numFmtId="179" formatCode="[&lt;=999]000;[&lt;=9999]000\-00;000\-0000"/>
    <numFmt numFmtId="180" formatCode="[DBNum3][$-411]0"/>
    <numFmt numFmtId="181" formatCode="[$-F800]dddd\,\ mmmm\ dd\,\ yyyy"/>
    <numFmt numFmtId="182" formatCode="yyyy/m/d;@"/>
    <numFmt numFmtId="183" formatCode="mmm\-yyyy"/>
    <numFmt numFmtId="184" formatCode="[$-411]ge\.m\.d;@"/>
    <numFmt numFmtId="185" formatCode="0_);[Red]\(0\)"/>
    <numFmt numFmtId="186" formatCode="d"/>
    <numFmt numFmtId="187" formatCode="[$-411]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1.5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MS UI Gothic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0.5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sz val="4"/>
      <name val="ＭＳ Ｐゴシック"/>
      <family val="3"/>
    </font>
    <font>
      <sz val="4"/>
      <color indexed="9"/>
      <name val="ＭＳ Ｐゴシック"/>
      <family val="3"/>
    </font>
    <font>
      <sz val="4"/>
      <color indexed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10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5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left" vertical="center"/>
    </xf>
    <xf numFmtId="56" fontId="18" fillId="0" borderId="0" xfId="0" applyNumberFormat="1" applyFont="1" applyAlignment="1">
      <alignment horizontal="left" vertical="center"/>
    </xf>
    <xf numFmtId="14" fontId="18" fillId="0" borderId="0" xfId="0" applyNumberFormat="1" applyFont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34" borderId="0" xfId="0" applyFont="1" applyFill="1" applyAlignment="1">
      <alignment horizontal="left" vertical="center"/>
    </xf>
    <xf numFmtId="0" fontId="18" fillId="32" borderId="0" xfId="0" applyFont="1" applyFill="1" applyAlignment="1">
      <alignment horizontal="left" vertical="center"/>
    </xf>
    <xf numFmtId="182" fontId="18" fillId="32" borderId="0" xfId="0" applyNumberFormat="1" applyFont="1" applyFill="1" applyAlignment="1">
      <alignment horizontal="left"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 shrinkToFit="1"/>
    </xf>
    <xf numFmtId="184" fontId="18" fillId="3" borderId="0" xfId="0" applyNumberFormat="1" applyFont="1" applyFill="1" applyAlignment="1">
      <alignment horizontal="left" vertical="center" shrinkToFit="1"/>
    </xf>
    <xf numFmtId="176" fontId="18" fillId="3" borderId="0" xfId="0" applyNumberFormat="1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18" fillId="35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14" fillId="0" borderId="11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87" fontId="6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187" fontId="6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11" xfId="0" applyFont="1" applyFill="1" applyBorder="1" applyAlignment="1" applyProtection="1">
      <alignment horizontal="left" vertical="center" shrinkToFit="1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Fill="1" applyBorder="1" applyAlignment="1" applyProtection="1">
      <alignment horizontal="left" vertical="center" shrinkToFit="1"/>
      <protection locked="0"/>
    </xf>
    <xf numFmtId="0" fontId="14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>
      <alignment horizontal="center" vertical="center" textRotation="255" shrinkToFit="1"/>
    </xf>
    <xf numFmtId="0" fontId="6" fillId="0" borderId="14" xfId="0" applyFont="1" applyFill="1" applyBorder="1" applyAlignment="1">
      <alignment horizontal="center" vertical="center" textRotation="255" shrinkToFit="1"/>
    </xf>
    <xf numFmtId="176" fontId="6" fillId="0" borderId="16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left" vertical="center" shrinkToFit="1"/>
      <protection/>
    </xf>
    <xf numFmtId="0" fontId="15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15" fillId="0" borderId="10" xfId="0" applyFont="1" applyFill="1" applyBorder="1" applyAlignment="1" applyProtection="1">
      <alignment vertical="center"/>
      <protection/>
    </xf>
    <xf numFmtId="0" fontId="23" fillId="0" borderId="10" xfId="0" applyFont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8" fillId="0" borderId="47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 applyProtection="1">
      <alignment horizontal="right" vertical="center"/>
      <protection hidden="1" locked="0"/>
    </xf>
    <xf numFmtId="0" fontId="8" fillId="0" borderId="48" xfId="0" applyFont="1" applyFill="1" applyBorder="1" applyAlignment="1" applyProtection="1">
      <alignment horizontal="right" vertical="center"/>
      <protection hidden="1"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right" vertical="center"/>
    </xf>
    <xf numFmtId="0" fontId="14" fillId="0" borderId="4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right" vertical="center"/>
    </xf>
    <xf numFmtId="0" fontId="14" fillId="0" borderId="44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horizontal="right" vertical="center" wrapText="1"/>
    </xf>
    <xf numFmtId="0" fontId="8" fillId="0" borderId="42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43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4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187" fontId="6" fillId="0" borderId="0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187" fontId="15" fillId="0" borderId="10" xfId="0" applyNumberFormat="1" applyFont="1" applyFill="1" applyBorder="1" applyAlignment="1">
      <alignment horizontal="center" vertical="center"/>
    </xf>
    <xf numFmtId="187" fontId="15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173</xdr:col>
      <xdr:colOff>9525</xdr:colOff>
      <xdr:row>117</xdr:row>
      <xdr:rowOff>0</xdr:rowOff>
    </xdr:from>
    <xdr:to>
      <xdr:col>175</xdr:col>
      <xdr:colOff>38100</xdr:colOff>
      <xdr:row>117</xdr:row>
      <xdr:rowOff>0</xdr:rowOff>
    </xdr:to>
    <xdr:sp>
      <xdr:nvSpPr>
        <xdr:cNvPr id="1" name="Oval 1"/>
        <xdr:cNvSpPr>
          <a:spLocks/>
        </xdr:cNvSpPr>
      </xdr:nvSpPr>
      <xdr:spPr>
        <a:xfrm>
          <a:off x="47301150" y="9201150"/>
          <a:ext cx="14001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124</xdr:row>
      <xdr:rowOff>0</xdr:rowOff>
    </xdr:from>
    <xdr:to>
      <xdr:col>107</xdr:col>
      <xdr:colOff>0</xdr:colOff>
      <xdr:row>126</xdr:row>
      <xdr:rowOff>0</xdr:rowOff>
    </xdr:to>
    <xdr:sp>
      <xdr:nvSpPr>
        <xdr:cNvPr id="2" name="Oval 2"/>
        <xdr:cNvSpPr>
          <a:spLocks/>
        </xdr:cNvSpPr>
      </xdr:nvSpPr>
      <xdr:spPr>
        <a:xfrm>
          <a:off x="8648700" y="9601200"/>
          <a:ext cx="0" cy="1143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43"/>
  <sheetViews>
    <sheetView showGridLines="0" showRowColHeaders="0" tabSelected="1" zoomScaleSheetLayoutView="100" workbookViewId="0" topLeftCell="A1">
      <selection activeCell="E12" sqref="E12:AE15"/>
    </sheetView>
  </sheetViews>
  <sheetFormatPr defaultColWidth="9.00390625" defaultRowHeight="13.5"/>
  <cols>
    <col min="1" max="1" width="4.625" style="0" customWidth="1"/>
    <col min="2" max="12" width="2.00390625" style="0" customWidth="1"/>
    <col min="13" max="89" width="1.00390625" style="0" customWidth="1"/>
    <col min="90" max="90" width="0.12890625" style="0" customWidth="1"/>
    <col min="91" max="92" width="1.00390625" style="0" hidden="1" customWidth="1"/>
    <col min="93" max="98" width="1.00390625" style="0" customWidth="1"/>
    <col min="99" max="100" width="1.875" style="0" customWidth="1"/>
    <col min="101" max="101" width="3.125" style="8" hidden="1" customWidth="1"/>
    <col min="102" max="103" width="3.125" style="9" hidden="1" customWidth="1"/>
    <col min="104" max="106" width="3.00390625" style="10" hidden="1" customWidth="1"/>
    <col min="107" max="107" width="3.125" style="10" hidden="1" customWidth="1"/>
    <col min="108" max="112" width="2.25390625" style="10" hidden="1" customWidth="1"/>
    <col min="113" max="116" width="1.625" style="9" hidden="1" customWidth="1"/>
    <col min="117" max="117" width="3.125" style="0" customWidth="1"/>
  </cols>
  <sheetData>
    <row r="1" spans="1:90" ht="6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</row>
    <row r="2" spans="1:90" ht="6" customHeight="1">
      <c r="A2" s="37"/>
      <c r="B2" s="227" t="s">
        <v>262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</row>
    <row r="3" spans="1:90" ht="6" customHeight="1">
      <c r="A3" s="3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</row>
    <row r="4" spans="1:90" ht="6" customHeight="1">
      <c r="A4" s="3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</row>
    <row r="5" spans="1:90" ht="6" customHeight="1">
      <c r="A5" s="3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</row>
    <row r="6" spans="1:90" ht="6" customHeight="1">
      <c r="A6" s="3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</row>
    <row r="7" spans="1:90" ht="6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</row>
    <row r="8" spans="1:90" ht="6" customHeight="1">
      <c r="A8" s="37"/>
      <c r="B8" s="34"/>
      <c r="C8" s="229" t="s">
        <v>45</v>
      </c>
      <c r="D8" s="229"/>
      <c r="E8" s="229"/>
      <c r="F8" s="229"/>
      <c r="G8" s="229"/>
      <c r="H8" s="229"/>
      <c r="I8" s="229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9"/>
      <c r="AU8" s="39"/>
      <c r="AV8" s="39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1"/>
      <c r="BK8" s="41"/>
      <c r="BL8" s="41"/>
      <c r="BM8" s="41"/>
      <c r="BN8" s="41"/>
      <c r="BO8" s="41"/>
      <c r="BP8" s="41"/>
      <c r="BQ8" s="41"/>
      <c r="BR8" s="41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</row>
    <row r="9" spans="1:90" ht="6" customHeight="1">
      <c r="A9" s="37"/>
      <c r="B9" s="34"/>
      <c r="C9" s="229"/>
      <c r="D9" s="229"/>
      <c r="E9" s="229"/>
      <c r="F9" s="229"/>
      <c r="G9" s="229"/>
      <c r="H9" s="229"/>
      <c r="I9" s="229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8"/>
      <c r="AO9" s="230" t="s">
        <v>202</v>
      </c>
      <c r="AP9" s="230"/>
      <c r="AQ9" s="230"/>
      <c r="AR9" s="230"/>
      <c r="AS9" s="230"/>
      <c r="AT9" s="230"/>
      <c r="AU9" s="230"/>
      <c r="AV9" s="230"/>
      <c r="AW9" s="230" t="s">
        <v>265</v>
      </c>
      <c r="AX9" s="230"/>
      <c r="AY9" s="230"/>
      <c r="AZ9" s="230"/>
      <c r="BA9" s="230"/>
      <c r="BB9" s="230"/>
      <c r="BC9" s="230"/>
      <c r="BD9" s="230"/>
      <c r="BE9" s="230"/>
      <c r="BF9" s="230"/>
      <c r="BG9" s="230" t="s">
        <v>30</v>
      </c>
      <c r="BH9" s="230"/>
      <c r="BI9" s="230"/>
      <c r="BJ9" s="230"/>
      <c r="BK9" s="230"/>
      <c r="BL9" s="230"/>
      <c r="BM9" s="230"/>
      <c r="BN9" s="230"/>
      <c r="BO9" s="230" t="s">
        <v>98</v>
      </c>
      <c r="BP9" s="230"/>
      <c r="BQ9" s="230"/>
      <c r="BR9" s="230"/>
      <c r="BS9" s="230"/>
      <c r="BT9" s="230"/>
      <c r="BU9" s="230"/>
      <c r="BV9" s="230"/>
      <c r="BW9" s="230" t="s">
        <v>97</v>
      </c>
      <c r="BX9" s="230"/>
      <c r="BY9" s="230"/>
      <c r="BZ9" s="230"/>
      <c r="CA9" s="114"/>
      <c r="CB9" s="114"/>
      <c r="CC9" s="114"/>
      <c r="CD9" s="114"/>
      <c r="CE9" s="101"/>
      <c r="CF9" s="101"/>
      <c r="CG9" s="101"/>
      <c r="CH9" s="101"/>
      <c r="CI9" s="101"/>
      <c r="CJ9" s="101"/>
      <c r="CK9" s="40"/>
      <c r="CL9" s="40"/>
    </row>
    <row r="10" spans="1:90" ht="6" customHeight="1">
      <c r="A10" s="37"/>
      <c r="B10" s="34"/>
      <c r="C10" s="229"/>
      <c r="D10" s="229"/>
      <c r="E10" s="229"/>
      <c r="F10" s="229"/>
      <c r="G10" s="229"/>
      <c r="H10" s="229"/>
      <c r="I10" s="229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8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114"/>
      <c r="CB10" s="114"/>
      <c r="CC10" s="114"/>
      <c r="CD10" s="114"/>
      <c r="CE10" s="101"/>
      <c r="CF10" s="101"/>
      <c r="CG10" s="101"/>
      <c r="CH10" s="101"/>
      <c r="CI10" s="101"/>
      <c r="CJ10" s="101"/>
      <c r="CK10" s="40"/>
      <c r="CL10" s="40"/>
    </row>
    <row r="11" spans="1:90" ht="6" customHeight="1">
      <c r="A11" s="37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8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114"/>
      <c r="CB11" s="114"/>
      <c r="CC11" s="114"/>
      <c r="CD11" s="114"/>
      <c r="CE11" s="102"/>
      <c r="CF11" s="102"/>
      <c r="CG11" s="102"/>
      <c r="CH11" s="102"/>
      <c r="CI11" s="102"/>
      <c r="CJ11" s="102"/>
      <c r="CK11" s="40"/>
      <c r="CL11" s="40"/>
    </row>
    <row r="12" spans="1:90" ht="6" customHeight="1">
      <c r="A12" s="37"/>
      <c r="B12" s="42"/>
      <c r="C12" s="42"/>
      <c r="D12" s="42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8" t="s">
        <v>210</v>
      </c>
      <c r="AG12" s="228"/>
      <c r="AH12" s="228"/>
      <c r="AI12" s="228"/>
      <c r="AJ12" s="43"/>
      <c r="AK12" s="43"/>
      <c r="AL12" s="44"/>
      <c r="AM12" s="44"/>
      <c r="AN12" s="40"/>
      <c r="AO12" s="209" t="s">
        <v>201</v>
      </c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43" t="s">
        <v>200</v>
      </c>
      <c r="BV12" s="243"/>
      <c r="BW12" s="243"/>
      <c r="BX12" s="243"/>
      <c r="BY12" s="243"/>
      <c r="BZ12" s="336"/>
      <c r="CA12" s="336"/>
      <c r="CB12" s="336"/>
      <c r="CC12" s="336"/>
      <c r="CD12" s="336"/>
      <c r="CE12" s="336"/>
      <c r="CF12" s="336"/>
      <c r="CG12" s="336"/>
      <c r="CH12" s="336"/>
      <c r="CI12" s="330" t="s">
        <v>211</v>
      </c>
      <c r="CJ12" s="330"/>
      <c r="CK12" s="40"/>
      <c r="CL12" s="40"/>
    </row>
    <row r="13" spans="1:90" ht="6" customHeight="1">
      <c r="A13" s="37"/>
      <c r="B13" s="40"/>
      <c r="C13" s="40"/>
      <c r="D13" s="27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8"/>
      <c r="AG13" s="228"/>
      <c r="AH13" s="228"/>
      <c r="AI13" s="228"/>
      <c r="AJ13" s="43"/>
      <c r="AK13" s="43"/>
      <c r="AL13" s="44"/>
      <c r="AM13" s="44"/>
      <c r="AN13" s="4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44"/>
      <c r="BV13" s="244"/>
      <c r="BW13" s="244"/>
      <c r="BX13" s="244"/>
      <c r="BY13" s="244"/>
      <c r="BZ13" s="337"/>
      <c r="CA13" s="337"/>
      <c r="CB13" s="337"/>
      <c r="CC13" s="337"/>
      <c r="CD13" s="337"/>
      <c r="CE13" s="337"/>
      <c r="CF13" s="337"/>
      <c r="CG13" s="337"/>
      <c r="CH13" s="337"/>
      <c r="CI13" s="331"/>
      <c r="CJ13" s="331"/>
      <c r="CK13" s="40"/>
      <c r="CL13" s="40"/>
    </row>
    <row r="14" spans="1:90" ht="6" customHeight="1">
      <c r="A14" s="37"/>
      <c r="B14" s="40"/>
      <c r="C14" s="40"/>
      <c r="D14" s="27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8"/>
      <c r="AG14" s="228"/>
      <c r="AH14" s="228"/>
      <c r="AI14" s="228"/>
      <c r="AJ14" s="43"/>
      <c r="AK14" s="43"/>
      <c r="AL14" s="44"/>
      <c r="AM14" s="44"/>
      <c r="AN14" s="40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45"/>
      <c r="BV14" s="245"/>
      <c r="BW14" s="245"/>
      <c r="BX14" s="245"/>
      <c r="BY14" s="245"/>
      <c r="BZ14" s="338"/>
      <c r="CA14" s="338"/>
      <c r="CB14" s="338"/>
      <c r="CC14" s="338"/>
      <c r="CD14" s="338"/>
      <c r="CE14" s="338"/>
      <c r="CF14" s="338"/>
      <c r="CG14" s="338"/>
      <c r="CH14" s="338"/>
      <c r="CI14" s="332"/>
      <c r="CJ14" s="332"/>
      <c r="CK14" s="40"/>
      <c r="CL14" s="40"/>
    </row>
    <row r="15" spans="1:90" ht="6" customHeight="1">
      <c r="A15" s="37"/>
      <c r="B15" s="40"/>
      <c r="C15" s="40"/>
      <c r="D15" s="27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8"/>
      <c r="AG15" s="228"/>
      <c r="AH15" s="228"/>
      <c r="AI15" s="228"/>
      <c r="AJ15" s="43"/>
      <c r="AK15" s="43"/>
      <c r="AL15" s="44"/>
      <c r="AM15" s="44"/>
      <c r="AN15" s="40"/>
      <c r="AO15" s="209" t="s">
        <v>203</v>
      </c>
      <c r="AP15" s="209"/>
      <c r="AQ15" s="209"/>
      <c r="AR15" s="209"/>
      <c r="AS15" s="209"/>
      <c r="AT15" s="209"/>
      <c r="AU15" s="209"/>
      <c r="AV15" s="209"/>
      <c r="AW15" s="232" t="s">
        <v>245</v>
      </c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45"/>
      <c r="CK15" s="40"/>
      <c r="CL15" s="40"/>
    </row>
    <row r="16" spans="1:90" ht="6" customHeight="1">
      <c r="A16" s="3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230"/>
      <c r="AP16" s="230"/>
      <c r="AQ16" s="230"/>
      <c r="AR16" s="230"/>
      <c r="AS16" s="230"/>
      <c r="AT16" s="230"/>
      <c r="AU16" s="230"/>
      <c r="AV16" s="230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47" t="s">
        <v>46</v>
      </c>
      <c r="CK16" s="40"/>
      <c r="CL16" s="40"/>
    </row>
    <row r="17" spans="1:106" ht="6" customHeight="1">
      <c r="A17" s="3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231"/>
      <c r="AP17" s="231"/>
      <c r="AQ17" s="231"/>
      <c r="AR17" s="231"/>
      <c r="AS17" s="231"/>
      <c r="AT17" s="231"/>
      <c r="AU17" s="231"/>
      <c r="AV17" s="231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48"/>
      <c r="CK17" s="40"/>
      <c r="CL17" s="40"/>
      <c r="DB17" s="11"/>
    </row>
    <row r="18" spans="1:90" ht="6" customHeight="1">
      <c r="A18" s="3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</row>
    <row r="19" spans="1:90" ht="4.5" customHeight="1">
      <c r="A19" s="37"/>
      <c r="B19" s="184" t="s">
        <v>221</v>
      </c>
      <c r="C19" s="185"/>
      <c r="D19" s="203" t="s">
        <v>47</v>
      </c>
      <c r="E19" s="185"/>
      <c r="F19" s="256" t="s">
        <v>225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129"/>
      <c r="AM19" s="195"/>
      <c r="AN19" s="206" t="s">
        <v>174</v>
      </c>
      <c r="AO19" s="194" t="s">
        <v>48</v>
      </c>
      <c r="AP19" s="195"/>
      <c r="AQ19" s="195"/>
      <c r="AR19" s="195"/>
      <c r="AS19" s="195"/>
      <c r="AT19" s="195"/>
      <c r="AU19" s="195"/>
      <c r="AV19" s="195"/>
      <c r="AW19" s="333"/>
      <c r="AX19" s="235" t="s">
        <v>49</v>
      </c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7"/>
    </row>
    <row r="20" spans="1:90" ht="4.5" customHeight="1">
      <c r="A20" s="37"/>
      <c r="B20" s="186"/>
      <c r="C20" s="187"/>
      <c r="D20" s="204"/>
      <c r="E20" s="187"/>
      <c r="F20" s="257"/>
      <c r="G20" s="258"/>
      <c r="H20" s="25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130"/>
      <c r="AM20" s="190"/>
      <c r="AN20" s="211"/>
      <c r="AO20" s="196"/>
      <c r="AP20" s="190"/>
      <c r="AQ20" s="190"/>
      <c r="AR20" s="190"/>
      <c r="AS20" s="190"/>
      <c r="AT20" s="190"/>
      <c r="AU20" s="190"/>
      <c r="AV20" s="190"/>
      <c r="AW20" s="239"/>
      <c r="AX20" s="238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239"/>
    </row>
    <row r="21" spans="1:90" ht="4.5" customHeight="1">
      <c r="A21" s="37"/>
      <c r="B21" s="186"/>
      <c r="C21" s="187"/>
      <c r="D21" s="204"/>
      <c r="E21" s="187"/>
      <c r="F21" s="257"/>
      <c r="G21" s="258"/>
      <c r="H21" s="258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130"/>
      <c r="AM21" s="190"/>
      <c r="AN21" s="211"/>
      <c r="AO21" s="196"/>
      <c r="AP21" s="190"/>
      <c r="AQ21" s="190"/>
      <c r="AR21" s="190"/>
      <c r="AS21" s="190"/>
      <c r="AT21" s="190"/>
      <c r="AU21" s="190"/>
      <c r="AV21" s="190"/>
      <c r="AW21" s="239"/>
      <c r="AX21" s="238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239"/>
    </row>
    <row r="22" spans="1:90" ht="4.5" customHeight="1">
      <c r="A22" s="37"/>
      <c r="B22" s="186"/>
      <c r="C22" s="187"/>
      <c r="D22" s="204"/>
      <c r="E22" s="187"/>
      <c r="F22" s="257"/>
      <c r="G22" s="258"/>
      <c r="H22" s="258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130"/>
      <c r="AM22" s="190"/>
      <c r="AN22" s="211"/>
      <c r="AO22" s="207"/>
      <c r="AP22" s="191"/>
      <c r="AQ22" s="191"/>
      <c r="AR22" s="191"/>
      <c r="AS22" s="191"/>
      <c r="AT22" s="191"/>
      <c r="AU22" s="191"/>
      <c r="AV22" s="191"/>
      <c r="AW22" s="334"/>
      <c r="AX22" s="240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2"/>
    </row>
    <row r="23" spans="1:90" ht="21.75" customHeight="1">
      <c r="A23" s="37"/>
      <c r="B23" s="186"/>
      <c r="C23" s="187"/>
      <c r="D23" s="204"/>
      <c r="E23" s="187"/>
      <c r="F23" s="196"/>
      <c r="G23" s="190"/>
      <c r="H23" s="190"/>
      <c r="I23" s="190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55"/>
      <c r="AN23" s="211"/>
      <c r="AO23" s="305" t="s">
        <v>83</v>
      </c>
      <c r="AP23" s="306"/>
      <c r="AQ23" s="306"/>
      <c r="AR23" s="306"/>
      <c r="AS23" s="306"/>
      <c r="AT23" s="306"/>
      <c r="AU23" s="306"/>
      <c r="AV23" s="306"/>
      <c r="AW23" s="307"/>
      <c r="AX23" s="335"/>
      <c r="AY23" s="236"/>
      <c r="AZ23" s="236"/>
      <c r="BA23" s="236" t="s">
        <v>99</v>
      </c>
      <c r="BB23" s="236"/>
      <c r="BC23" s="236"/>
      <c r="BD23" s="236"/>
      <c r="BE23" s="236"/>
      <c r="BF23" s="236"/>
      <c r="BG23" s="236"/>
      <c r="BH23" s="236"/>
      <c r="BI23" s="236" t="s">
        <v>101</v>
      </c>
      <c r="BJ23" s="236"/>
      <c r="BK23" s="236"/>
      <c r="BL23" s="236"/>
      <c r="BM23" s="236"/>
      <c r="BN23" s="236"/>
      <c r="BO23" s="236"/>
      <c r="BP23" s="236"/>
      <c r="BQ23" s="236" t="s">
        <v>100</v>
      </c>
      <c r="BR23" s="236"/>
      <c r="BS23" s="236"/>
      <c r="BT23" s="236"/>
      <c r="BU23" s="236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4"/>
    </row>
    <row r="24" spans="1:90" ht="21.75" customHeight="1">
      <c r="A24" s="37"/>
      <c r="B24" s="186"/>
      <c r="C24" s="187"/>
      <c r="D24" s="204"/>
      <c r="E24" s="187"/>
      <c r="F24" s="207"/>
      <c r="G24" s="191"/>
      <c r="H24" s="191"/>
      <c r="I24" s="191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55"/>
      <c r="AN24" s="211"/>
      <c r="AO24" s="272" t="s">
        <v>84</v>
      </c>
      <c r="AP24" s="273"/>
      <c r="AQ24" s="273"/>
      <c r="AR24" s="273"/>
      <c r="AS24" s="273"/>
      <c r="AT24" s="273"/>
      <c r="AU24" s="273"/>
      <c r="AV24" s="273"/>
      <c r="AW24" s="274"/>
      <c r="AX24" s="303"/>
      <c r="AY24" s="304"/>
      <c r="AZ24" s="304"/>
      <c r="BA24" s="304"/>
      <c r="BB24" s="304"/>
      <c r="BC24" s="304"/>
      <c r="BD24" s="292" t="s">
        <v>30</v>
      </c>
      <c r="BE24" s="292"/>
      <c r="BF24" s="292"/>
      <c r="BG24" s="296"/>
      <c r="BH24" s="296"/>
      <c r="BI24" s="296"/>
      <c r="BJ24" s="296"/>
      <c r="BK24" s="296"/>
      <c r="BL24" s="296"/>
      <c r="BM24" s="292" t="s">
        <v>98</v>
      </c>
      <c r="BN24" s="292"/>
      <c r="BO24" s="292"/>
      <c r="BP24" s="296"/>
      <c r="BQ24" s="296"/>
      <c r="BR24" s="296"/>
      <c r="BS24" s="296"/>
      <c r="BT24" s="296"/>
      <c r="BU24" s="296"/>
      <c r="BV24" s="292" t="s">
        <v>97</v>
      </c>
      <c r="BW24" s="292"/>
      <c r="BX24" s="292"/>
      <c r="BY24" s="56"/>
      <c r="BZ24" s="56"/>
      <c r="CA24" s="190" t="s">
        <v>175</v>
      </c>
      <c r="CB24" s="190"/>
      <c r="CC24" s="300"/>
      <c r="CD24" s="300"/>
      <c r="CE24" s="300"/>
      <c r="CF24" s="300"/>
      <c r="CG24" s="300"/>
      <c r="CH24" s="300"/>
      <c r="CI24" s="190" t="s">
        <v>50</v>
      </c>
      <c r="CJ24" s="190"/>
      <c r="CK24" s="190"/>
      <c r="CL24" s="211"/>
    </row>
    <row r="25" spans="1:90" ht="4.5" customHeight="1">
      <c r="A25" s="37"/>
      <c r="B25" s="186"/>
      <c r="C25" s="187"/>
      <c r="D25" s="203" t="s">
        <v>51</v>
      </c>
      <c r="E25" s="185"/>
      <c r="F25" s="194" t="s">
        <v>52</v>
      </c>
      <c r="G25" s="195"/>
      <c r="H25" s="221"/>
      <c r="I25" s="221"/>
      <c r="J25" s="221"/>
      <c r="K25" s="221"/>
      <c r="L25" s="223" t="s">
        <v>53</v>
      </c>
      <c r="M25" s="223"/>
      <c r="N25" s="221"/>
      <c r="O25" s="221"/>
      <c r="P25" s="221"/>
      <c r="Q25" s="221"/>
      <c r="R25" s="221"/>
      <c r="S25" s="221"/>
      <c r="T25" s="221"/>
      <c r="U25" s="63"/>
      <c r="V25" s="63"/>
      <c r="W25" s="63"/>
      <c r="X25" s="63"/>
      <c r="Y25" s="63"/>
      <c r="Z25" s="63"/>
      <c r="AA25" s="195"/>
      <c r="AB25" s="195"/>
      <c r="AC25" s="195"/>
      <c r="AD25" s="216" t="s">
        <v>204</v>
      </c>
      <c r="AE25" s="216"/>
      <c r="AF25" s="216"/>
      <c r="AG25" s="216"/>
      <c r="AH25" s="216"/>
      <c r="AI25" s="216"/>
      <c r="AJ25" s="195"/>
      <c r="AK25" s="195"/>
      <c r="AL25" s="195"/>
      <c r="AM25" s="216" t="s">
        <v>205</v>
      </c>
      <c r="AN25" s="216"/>
      <c r="AO25" s="216"/>
      <c r="AP25" s="216"/>
      <c r="AQ25" s="216"/>
      <c r="AR25" s="216"/>
      <c r="AS25" s="195"/>
      <c r="AT25" s="195"/>
      <c r="AU25" s="195"/>
      <c r="AV25" s="216" t="s">
        <v>206</v>
      </c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4"/>
    </row>
    <row r="26" spans="1:90" ht="4.5" customHeight="1">
      <c r="A26" s="37"/>
      <c r="B26" s="186"/>
      <c r="C26" s="187"/>
      <c r="D26" s="204"/>
      <c r="E26" s="187"/>
      <c r="F26" s="196"/>
      <c r="G26" s="190"/>
      <c r="H26" s="222"/>
      <c r="I26" s="222"/>
      <c r="J26" s="222"/>
      <c r="K26" s="222"/>
      <c r="L26" s="224"/>
      <c r="M26" s="224"/>
      <c r="N26" s="222"/>
      <c r="O26" s="222"/>
      <c r="P26" s="222"/>
      <c r="Q26" s="222"/>
      <c r="R26" s="222"/>
      <c r="S26" s="222"/>
      <c r="T26" s="222"/>
      <c r="U26" s="65"/>
      <c r="V26" s="65"/>
      <c r="W26" s="65"/>
      <c r="X26" s="65"/>
      <c r="Y26" s="65"/>
      <c r="Z26" s="65"/>
      <c r="AA26" s="190"/>
      <c r="AB26" s="190"/>
      <c r="AC26" s="190"/>
      <c r="AD26" s="217"/>
      <c r="AE26" s="217"/>
      <c r="AF26" s="217"/>
      <c r="AG26" s="217"/>
      <c r="AH26" s="217"/>
      <c r="AI26" s="217"/>
      <c r="AJ26" s="190"/>
      <c r="AK26" s="190"/>
      <c r="AL26" s="190"/>
      <c r="AM26" s="217"/>
      <c r="AN26" s="217"/>
      <c r="AO26" s="217"/>
      <c r="AP26" s="217"/>
      <c r="AQ26" s="217"/>
      <c r="AR26" s="217"/>
      <c r="AS26" s="190"/>
      <c r="AT26" s="190"/>
      <c r="AU26" s="190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6"/>
    </row>
    <row r="27" spans="1:90" ht="4.5" customHeight="1">
      <c r="A27" s="37"/>
      <c r="B27" s="186"/>
      <c r="C27" s="187"/>
      <c r="D27" s="204"/>
      <c r="E27" s="187"/>
      <c r="F27" s="196"/>
      <c r="G27" s="190"/>
      <c r="H27" s="222"/>
      <c r="I27" s="222"/>
      <c r="J27" s="222"/>
      <c r="K27" s="222"/>
      <c r="L27" s="224"/>
      <c r="M27" s="224"/>
      <c r="N27" s="222"/>
      <c r="O27" s="222"/>
      <c r="P27" s="222"/>
      <c r="Q27" s="222"/>
      <c r="R27" s="222"/>
      <c r="S27" s="222"/>
      <c r="T27" s="222"/>
      <c r="U27" s="65"/>
      <c r="V27" s="65"/>
      <c r="W27" s="65"/>
      <c r="X27" s="65"/>
      <c r="Y27" s="65"/>
      <c r="Z27" s="65"/>
      <c r="AA27" s="190"/>
      <c r="AB27" s="190"/>
      <c r="AC27" s="190"/>
      <c r="AD27" s="217"/>
      <c r="AE27" s="217"/>
      <c r="AF27" s="217"/>
      <c r="AG27" s="217"/>
      <c r="AH27" s="217"/>
      <c r="AI27" s="217"/>
      <c r="AJ27" s="190"/>
      <c r="AK27" s="190"/>
      <c r="AL27" s="190"/>
      <c r="AM27" s="217"/>
      <c r="AN27" s="217"/>
      <c r="AO27" s="217"/>
      <c r="AP27" s="217"/>
      <c r="AQ27" s="217"/>
      <c r="AR27" s="217"/>
      <c r="AS27" s="190"/>
      <c r="AT27" s="190"/>
      <c r="AU27" s="190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6"/>
    </row>
    <row r="28" spans="1:90" ht="4.5" customHeight="1">
      <c r="A28" s="37"/>
      <c r="B28" s="186"/>
      <c r="C28" s="187"/>
      <c r="D28" s="204"/>
      <c r="E28" s="187"/>
      <c r="F28" s="196"/>
      <c r="G28" s="190"/>
      <c r="H28" s="222"/>
      <c r="I28" s="222"/>
      <c r="J28" s="222"/>
      <c r="K28" s="222"/>
      <c r="L28" s="224"/>
      <c r="M28" s="224"/>
      <c r="N28" s="222"/>
      <c r="O28" s="222"/>
      <c r="P28" s="222"/>
      <c r="Q28" s="222"/>
      <c r="R28" s="222"/>
      <c r="S28" s="222"/>
      <c r="T28" s="222"/>
      <c r="U28" s="65"/>
      <c r="V28" s="65"/>
      <c r="W28" s="65"/>
      <c r="X28" s="65"/>
      <c r="Y28" s="65"/>
      <c r="Z28" s="65"/>
      <c r="AA28" s="190"/>
      <c r="AB28" s="190"/>
      <c r="AC28" s="190"/>
      <c r="AD28" s="217"/>
      <c r="AE28" s="217"/>
      <c r="AF28" s="217"/>
      <c r="AG28" s="217"/>
      <c r="AH28" s="217"/>
      <c r="AI28" s="217"/>
      <c r="AJ28" s="190"/>
      <c r="AK28" s="190"/>
      <c r="AL28" s="190"/>
      <c r="AM28" s="217"/>
      <c r="AN28" s="217"/>
      <c r="AO28" s="217"/>
      <c r="AP28" s="217"/>
      <c r="AQ28" s="217"/>
      <c r="AR28" s="217"/>
      <c r="AS28" s="190"/>
      <c r="AT28" s="190"/>
      <c r="AU28" s="190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6"/>
    </row>
    <row r="29" spans="1:90" ht="6" customHeight="1">
      <c r="A29" s="37"/>
      <c r="B29" s="186"/>
      <c r="C29" s="187"/>
      <c r="D29" s="204"/>
      <c r="E29" s="187"/>
      <c r="F29" s="268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301"/>
    </row>
    <row r="30" spans="1:90" ht="6" customHeight="1">
      <c r="A30" s="37"/>
      <c r="B30" s="186"/>
      <c r="C30" s="187"/>
      <c r="D30" s="204"/>
      <c r="E30" s="187"/>
      <c r="F30" s="268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301"/>
    </row>
    <row r="31" spans="1:90" ht="6" customHeight="1">
      <c r="A31" s="37"/>
      <c r="B31" s="186"/>
      <c r="C31" s="187"/>
      <c r="D31" s="204"/>
      <c r="E31" s="187"/>
      <c r="F31" s="268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301"/>
    </row>
    <row r="32" spans="1:90" ht="6" customHeight="1">
      <c r="A32" s="37"/>
      <c r="B32" s="186"/>
      <c r="C32" s="187"/>
      <c r="D32" s="204"/>
      <c r="E32" s="187"/>
      <c r="F32" s="268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190" t="s">
        <v>54</v>
      </c>
      <c r="AT32" s="190"/>
      <c r="AU32" s="190"/>
      <c r="AV32" s="190"/>
      <c r="AW32" s="190"/>
      <c r="AX32" s="190"/>
      <c r="AY32" s="190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0" t="s">
        <v>55</v>
      </c>
      <c r="BM32" s="190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0" t="s">
        <v>56</v>
      </c>
      <c r="BY32" s="190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59"/>
      <c r="CL32" s="60"/>
    </row>
    <row r="33" spans="1:90" ht="6" customHeight="1">
      <c r="A33" s="37"/>
      <c r="B33" s="186"/>
      <c r="C33" s="187"/>
      <c r="D33" s="204"/>
      <c r="E33" s="187"/>
      <c r="F33" s="268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190"/>
      <c r="AT33" s="190"/>
      <c r="AU33" s="190"/>
      <c r="AV33" s="190"/>
      <c r="AW33" s="190"/>
      <c r="AX33" s="190"/>
      <c r="AY33" s="190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0"/>
      <c r="BM33" s="190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0"/>
      <c r="BY33" s="190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59"/>
      <c r="CL33" s="60"/>
    </row>
    <row r="34" spans="1:90" ht="6" customHeight="1">
      <c r="A34" s="37"/>
      <c r="B34" s="186"/>
      <c r="C34" s="187"/>
      <c r="D34" s="205"/>
      <c r="E34" s="189"/>
      <c r="F34" s="270"/>
      <c r="G34" s="271"/>
      <c r="H34" s="271"/>
      <c r="I34" s="271"/>
      <c r="J34" s="271"/>
      <c r="K34" s="271"/>
      <c r="L34" s="271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190"/>
      <c r="AT34" s="190"/>
      <c r="AU34" s="190"/>
      <c r="AV34" s="190"/>
      <c r="AW34" s="190"/>
      <c r="AX34" s="190"/>
      <c r="AY34" s="190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0"/>
      <c r="BM34" s="190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0"/>
      <c r="BY34" s="190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59"/>
      <c r="CL34" s="60"/>
    </row>
    <row r="35" spans="1:90" ht="28.5" customHeight="1">
      <c r="A35" s="37"/>
      <c r="B35" s="186"/>
      <c r="C35" s="187"/>
      <c r="D35" s="259" t="s">
        <v>57</v>
      </c>
      <c r="E35" s="260"/>
      <c r="F35" s="194" t="s">
        <v>58</v>
      </c>
      <c r="G35" s="195"/>
      <c r="H35" s="195"/>
      <c r="I35" s="195"/>
      <c r="J35" s="195"/>
      <c r="K35" s="195"/>
      <c r="L35" s="206"/>
      <c r="M35" s="194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206"/>
      <c r="BK35" s="208" t="s">
        <v>59</v>
      </c>
      <c r="BL35" s="209"/>
      <c r="BM35" s="209"/>
      <c r="BN35" s="209"/>
      <c r="BO35" s="209"/>
      <c r="BP35" s="209"/>
      <c r="BQ35" s="209"/>
      <c r="BR35" s="210"/>
      <c r="BS35" s="297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9"/>
    </row>
    <row r="36" spans="1:106" ht="6" customHeight="1">
      <c r="A36" s="37"/>
      <c r="B36" s="186"/>
      <c r="C36" s="187"/>
      <c r="D36" s="261"/>
      <c r="E36" s="262"/>
      <c r="F36" s="194" t="s">
        <v>60</v>
      </c>
      <c r="G36" s="195"/>
      <c r="H36" s="195"/>
      <c r="I36" s="195"/>
      <c r="J36" s="195"/>
      <c r="K36" s="195"/>
      <c r="L36" s="195"/>
      <c r="M36" s="265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195" t="s">
        <v>70</v>
      </c>
      <c r="AI36" s="195"/>
      <c r="AJ36" s="195"/>
      <c r="AK36" s="195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195" t="s">
        <v>71</v>
      </c>
      <c r="BH36" s="195"/>
      <c r="BI36" s="195"/>
      <c r="BJ36" s="206"/>
      <c r="BK36" s="194" t="s">
        <v>61</v>
      </c>
      <c r="BL36" s="195"/>
      <c r="BM36" s="195"/>
      <c r="BN36" s="195"/>
      <c r="BO36" s="195"/>
      <c r="BP36" s="195"/>
      <c r="BQ36" s="195"/>
      <c r="BR36" s="206"/>
      <c r="BS36" s="265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93"/>
      <c r="DA36" s="22" t="str">
        <f>CX43&amp;AX24&amp;BD24</f>
        <v>年</v>
      </c>
      <c r="DB36" s="23" t="str">
        <f>DA36&amp;BG24&amp;BM24</f>
        <v>年月</v>
      </c>
    </row>
    <row r="37" spans="1:106" ht="6" customHeight="1">
      <c r="A37" s="37"/>
      <c r="B37" s="186"/>
      <c r="C37" s="187"/>
      <c r="D37" s="261"/>
      <c r="E37" s="262"/>
      <c r="F37" s="196"/>
      <c r="G37" s="190"/>
      <c r="H37" s="190"/>
      <c r="I37" s="190"/>
      <c r="J37" s="190"/>
      <c r="K37" s="190"/>
      <c r="L37" s="190"/>
      <c r="M37" s="266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190"/>
      <c r="AI37" s="190"/>
      <c r="AJ37" s="190"/>
      <c r="AK37" s="190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190"/>
      <c r="BH37" s="190"/>
      <c r="BI37" s="190"/>
      <c r="BJ37" s="211"/>
      <c r="BK37" s="196"/>
      <c r="BL37" s="190"/>
      <c r="BM37" s="190"/>
      <c r="BN37" s="190"/>
      <c r="BO37" s="190"/>
      <c r="BP37" s="190"/>
      <c r="BQ37" s="190"/>
      <c r="BR37" s="211"/>
      <c r="BS37" s="266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94"/>
      <c r="CW37" s="17" t="s">
        <v>102</v>
      </c>
      <c r="DA37" s="8"/>
      <c r="DB37" s="24" t="e">
        <f>DATE(CY45,BG24,29)</f>
        <v>#N/A</v>
      </c>
    </row>
    <row r="38" spans="1:106" ht="6" customHeight="1">
      <c r="A38" s="37"/>
      <c r="B38" s="186"/>
      <c r="C38" s="187"/>
      <c r="D38" s="261"/>
      <c r="E38" s="262"/>
      <c r="F38" s="196"/>
      <c r="G38" s="190"/>
      <c r="H38" s="190"/>
      <c r="I38" s="190"/>
      <c r="J38" s="190"/>
      <c r="K38" s="190"/>
      <c r="L38" s="190"/>
      <c r="M38" s="266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190"/>
      <c r="AI38" s="190"/>
      <c r="AJ38" s="190"/>
      <c r="AK38" s="190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190"/>
      <c r="BH38" s="190"/>
      <c r="BI38" s="190"/>
      <c r="BJ38" s="211"/>
      <c r="BK38" s="196"/>
      <c r="BL38" s="190"/>
      <c r="BM38" s="190"/>
      <c r="BN38" s="190"/>
      <c r="BO38" s="190"/>
      <c r="BP38" s="190"/>
      <c r="BQ38" s="190"/>
      <c r="BR38" s="211"/>
      <c r="BS38" s="266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94"/>
      <c r="CW38" s="17" t="b">
        <v>0</v>
      </c>
      <c r="DA38" s="8"/>
      <c r="DB38" s="24" t="e">
        <f>DATE(CY45,BG24,30)</f>
        <v>#N/A</v>
      </c>
    </row>
    <row r="39" spans="1:106" ht="6" customHeight="1">
      <c r="A39" s="37"/>
      <c r="B39" s="186"/>
      <c r="C39" s="187"/>
      <c r="D39" s="261"/>
      <c r="E39" s="262"/>
      <c r="F39" s="196"/>
      <c r="G39" s="190"/>
      <c r="H39" s="190"/>
      <c r="I39" s="190"/>
      <c r="J39" s="190"/>
      <c r="K39" s="190"/>
      <c r="L39" s="190"/>
      <c r="M39" s="266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190"/>
      <c r="AI39" s="190"/>
      <c r="AJ39" s="190"/>
      <c r="AK39" s="190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190"/>
      <c r="BH39" s="190"/>
      <c r="BI39" s="190"/>
      <c r="BJ39" s="211"/>
      <c r="BK39" s="196"/>
      <c r="BL39" s="190"/>
      <c r="BM39" s="190"/>
      <c r="BN39" s="190"/>
      <c r="BO39" s="190"/>
      <c r="BP39" s="190"/>
      <c r="BQ39" s="190"/>
      <c r="BR39" s="211"/>
      <c r="BS39" s="266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94"/>
      <c r="CW39" s="17" t="b">
        <v>0</v>
      </c>
      <c r="DB39" s="24" t="e">
        <f>DATE(CY45,BG24,31)</f>
        <v>#N/A</v>
      </c>
    </row>
    <row r="40" spans="1:105" ht="6" customHeight="1">
      <c r="A40" s="37"/>
      <c r="B40" s="186"/>
      <c r="C40" s="187"/>
      <c r="D40" s="263"/>
      <c r="E40" s="264"/>
      <c r="F40" s="207"/>
      <c r="G40" s="191"/>
      <c r="H40" s="191"/>
      <c r="I40" s="191"/>
      <c r="J40" s="191"/>
      <c r="K40" s="191"/>
      <c r="L40" s="191"/>
      <c r="M40" s="267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191"/>
      <c r="AI40" s="191"/>
      <c r="AJ40" s="191"/>
      <c r="AK40" s="191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191"/>
      <c r="BH40" s="191"/>
      <c r="BI40" s="191"/>
      <c r="BJ40" s="212"/>
      <c r="BK40" s="207"/>
      <c r="BL40" s="191"/>
      <c r="BM40" s="191"/>
      <c r="BN40" s="191"/>
      <c r="BO40" s="191"/>
      <c r="BP40" s="191"/>
      <c r="BQ40" s="191"/>
      <c r="BR40" s="212"/>
      <c r="BS40" s="267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95"/>
      <c r="CW40" s="12"/>
      <c r="DA40" s="13"/>
    </row>
    <row r="41" spans="1:116" ht="6" customHeight="1">
      <c r="A41" s="37"/>
      <c r="B41" s="246"/>
      <c r="C41" s="247"/>
      <c r="D41" s="278" t="s">
        <v>62</v>
      </c>
      <c r="E41" s="279"/>
      <c r="F41" s="279"/>
      <c r="G41" s="279"/>
      <c r="H41" s="279"/>
      <c r="I41" s="279"/>
      <c r="J41" s="279"/>
      <c r="K41" s="279"/>
      <c r="L41" s="280"/>
      <c r="M41" s="250" t="s">
        <v>63</v>
      </c>
      <c r="N41" s="251"/>
      <c r="O41" s="251"/>
      <c r="P41" s="251"/>
      <c r="Q41" s="251"/>
      <c r="R41" s="251"/>
      <c r="S41" s="251"/>
      <c r="T41" s="251"/>
      <c r="U41" s="251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172" t="s">
        <v>64</v>
      </c>
      <c r="BB41" s="172"/>
      <c r="BC41" s="251" t="s">
        <v>65</v>
      </c>
      <c r="BD41" s="251"/>
      <c r="BE41" s="251"/>
      <c r="BF41" s="251"/>
      <c r="BG41" s="251"/>
      <c r="BH41" s="251"/>
      <c r="BI41" s="251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79" t="s">
        <v>212</v>
      </c>
      <c r="CL41" s="280"/>
      <c r="CW41" s="26">
        <f ca="1">IF(CW42="","",DATEDIF(CW42,TODAY(),"y"))</f>
      </c>
      <c r="CZ41" s="14" t="s">
        <v>30</v>
      </c>
      <c r="DA41" s="14" t="s">
        <v>98</v>
      </c>
      <c r="DB41" s="14" t="s">
        <v>97</v>
      </c>
      <c r="DD41" s="15" t="s">
        <v>97</v>
      </c>
      <c r="DE41" s="15" t="s">
        <v>31</v>
      </c>
      <c r="DF41" s="15" t="s">
        <v>99</v>
      </c>
      <c r="DG41" s="15" t="s">
        <v>101</v>
      </c>
      <c r="DH41" s="15" t="s">
        <v>100</v>
      </c>
      <c r="DI41" s="16"/>
      <c r="DJ41" s="16"/>
      <c r="DK41" s="16"/>
      <c r="DL41" s="16"/>
    </row>
    <row r="42" spans="1:116" ht="6" customHeight="1">
      <c r="A42" s="37"/>
      <c r="B42" s="246"/>
      <c r="C42" s="247"/>
      <c r="D42" s="281"/>
      <c r="E42" s="282"/>
      <c r="F42" s="282"/>
      <c r="G42" s="282"/>
      <c r="H42" s="282"/>
      <c r="I42" s="282"/>
      <c r="J42" s="282"/>
      <c r="K42" s="282"/>
      <c r="L42" s="283"/>
      <c r="M42" s="252"/>
      <c r="N42" s="253"/>
      <c r="O42" s="253"/>
      <c r="P42" s="253"/>
      <c r="Q42" s="253"/>
      <c r="R42" s="253"/>
      <c r="S42" s="253"/>
      <c r="T42" s="253"/>
      <c r="U42" s="253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154"/>
      <c r="BB42" s="154"/>
      <c r="BC42" s="253"/>
      <c r="BD42" s="253"/>
      <c r="BE42" s="253"/>
      <c r="BF42" s="253"/>
      <c r="BG42" s="253"/>
      <c r="BH42" s="253"/>
      <c r="BI42" s="253"/>
      <c r="BJ42" s="287"/>
      <c r="BK42" s="287"/>
      <c r="BL42" s="287"/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/>
      <c r="CJ42" s="287"/>
      <c r="CK42" s="282"/>
      <c r="CL42" s="283"/>
      <c r="CW42" s="8">
        <f>IF(OR(CX43="",AX24="",BG24="",BP24=""),"",CW46)</f>
      </c>
      <c r="DD42" s="15">
        <v>1</v>
      </c>
      <c r="DE42" s="15">
        <v>1</v>
      </c>
      <c r="DF42" s="15">
        <v>33</v>
      </c>
      <c r="DG42" s="15">
        <v>1</v>
      </c>
      <c r="DH42" s="15">
        <v>1</v>
      </c>
      <c r="DI42" s="16"/>
      <c r="DJ42" s="16"/>
      <c r="DK42" s="16" t="s">
        <v>213</v>
      </c>
      <c r="DL42" s="15">
        <v>1900</v>
      </c>
    </row>
    <row r="43" spans="1:116" ht="6" customHeight="1">
      <c r="A43" s="37"/>
      <c r="B43" s="248"/>
      <c r="C43" s="249"/>
      <c r="D43" s="284"/>
      <c r="E43" s="284"/>
      <c r="F43" s="284"/>
      <c r="G43" s="284"/>
      <c r="H43" s="284"/>
      <c r="I43" s="284"/>
      <c r="J43" s="284"/>
      <c r="K43" s="284"/>
      <c r="L43" s="285"/>
      <c r="M43" s="254"/>
      <c r="N43" s="255"/>
      <c r="O43" s="255"/>
      <c r="P43" s="255"/>
      <c r="Q43" s="255"/>
      <c r="R43" s="255"/>
      <c r="S43" s="255"/>
      <c r="T43" s="255"/>
      <c r="U43" s="255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310"/>
      <c r="BB43" s="310"/>
      <c r="BC43" s="255"/>
      <c r="BD43" s="255"/>
      <c r="BE43" s="255"/>
      <c r="BF43" s="255"/>
      <c r="BG43" s="255"/>
      <c r="BH43" s="255"/>
      <c r="BI43" s="255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4"/>
      <c r="CL43" s="285"/>
      <c r="CW43" s="18" t="b">
        <v>0</v>
      </c>
      <c r="CX43" s="20">
        <f>IF(CX44&gt;=2,"",IF(CW43=TRUE,"明治",IF(CW44=TRUE,"大正",IF(CW45=TRUE,"昭和",""))))</f>
      </c>
      <c r="CY43" s="21">
        <f>IF(CX43="明治","ｍ",IF(CX43="大正","ｔ",IF(CX43="昭和","ｓ","")))</f>
      </c>
      <c r="CZ43" s="14">
        <f>IF(OR(CX44=0,CX44=2,CX44=3),"",IF(HLOOKUP($CX$43,$DF$41:$DH$117,2,FALSE)=0,"",(HLOOKUP($CX$43,$DF$41:$DH$117,2,FALSE))))</f>
      </c>
      <c r="DA43" s="14">
        <f>IF($CX$44=0,"",IF($DA$36="大正15年",DE42,IF($DA$36="大正1年",DE48,IF($DA$36="昭和1年",DE53,DE42))))</f>
      </c>
      <c r="DB43" s="14">
        <f>IF($CX$44=0,"",IF($DB$36="大正1年7月",30,IF($DB$36="昭和1年12月",25,DD42)))</f>
      </c>
      <c r="DD43" s="15">
        <v>2</v>
      </c>
      <c r="DE43" s="15">
        <v>2</v>
      </c>
      <c r="DF43" s="15">
        <v>34</v>
      </c>
      <c r="DG43" s="15">
        <v>2</v>
      </c>
      <c r="DH43" s="15">
        <v>2</v>
      </c>
      <c r="DI43" s="16"/>
      <c r="DJ43" s="16"/>
      <c r="DK43" s="16" t="s">
        <v>214</v>
      </c>
      <c r="DL43" s="15">
        <v>1901</v>
      </c>
    </row>
    <row r="44" spans="1:116" ht="6" customHeight="1">
      <c r="A44" s="37"/>
      <c r="B44" s="52"/>
      <c r="C44" s="52"/>
      <c r="D44" s="61"/>
      <c r="E44" s="61"/>
      <c r="F44" s="53"/>
      <c r="G44" s="53"/>
      <c r="H44" s="53"/>
      <c r="I44" s="53"/>
      <c r="J44" s="53"/>
      <c r="K44" s="53"/>
      <c r="L44" s="53"/>
      <c r="M44" s="57"/>
      <c r="N44" s="57"/>
      <c r="O44" s="57"/>
      <c r="P44" s="57"/>
      <c r="Q44" s="53"/>
      <c r="R44" s="53"/>
      <c r="S44" s="53"/>
      <c r="T44" s="57"/>
      <c r="U44" s="57"/>
      <c r="V44" s="57"/>
      <c r="W44" s="57"/>
      <c r="X44" s="53"/>
      <c r="Y44" s="53"/>
      <c r="Z44" s="53"/>
      <c r="AA44" s="57"/>
      <c r="AB44" s="57"/>
      <c r="AC44" s="57"/>
      <c r="AD44" s="57"/>
      <c r="AE44" s="53"/>
      <c r="AF44" s="53"/>
      <c r="AG44" s="53"/>
      <c r="AH44" s="53"/>
      <c r="AI44" s="53"/>
      <c r="AJ44" s="53"/>
      <c r="AK44" s="53"/>
      <c r="AL44" s="57"/>
      <c r="AM44" s="57"/>
      <c r="AN44" s="57"/>
      <c r="AO44" s="62"/>
      <c r="AP44" s="54"/>
      <c r="AQ44" s="54"/>
      <c r="AR44" s="54"/>
      <c r="AS44" s="62"/>
      <c r="AT44" s="62"/>
      <c r="AU44" s="62"/>
      <c r="AV44" s="62"/>
      <c r="AW44" s="54"/>
      <c r="AX44" s="54"/>
      <c r="AY44" s="54"/>
      <c r="AZ44" s="62"/>
      <c r="BA44" s="62"/>
      <c r="BB44" s="62"/>
      <c r="BC44" s="62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62"/>
      <c r="BT44" s="62"/>
      <c r="BU44" s="62"/>
      <c r="BV44" s="62"/>
      <c r="BW44" s="54"/>
      <c r="BX44" s="54"/>
      <c r="BY44" s="54"/>
      <c r="BZ44" s="62"/>
      <c r="CA44" s="62"/>
      <c r="CB44" s="62"/>
      <c r="CC44" s="62"/>
      <c r="CD44" s="54"/>
      <c r="CE44" s="54"/>
      <c r="CF44" s="54"/>
      <c r="CG44" s="62"/>
      <c r="CH44" s="62"/>
      <c r="CI44" s="62"/>
      <c r="CJ44" s="54"/>
      <c r="CK44" s="54"/>
      <c r="CL44" s="54"/>
      <c r="CM44" s="3"/>
      <c r="CW44" s="18" t="b">
        <v>0</v>
      </c>
      <c r="CX44" s="21">
        <f>IF(COUNTIF(CW43:CW45,TRUE)&gt;=2,0,COUNTIF(CW43:CW45,TRUE))</f>
        <v>0</v>
      </c>
      <c r="CY44" s="21" t="str">
        <f>IF(AX24="",CY43&amp;34,CY43&amp;AX24)</f>
        <v>34</v>
      </c>
      <c r="CZ44" s="14">
        <f>IF(OR(CX44=0,CX44=2,CX44=3),"",IF(HLOOKUP($CX$43,$DF$41:$DH$117,3,FALSE)=0,"",(HLOOKUP($CX$43,$DF$41:$DH$117,3,FALSE))))</f>
      </c>
      <c r="DA44" s="14">
        <f>IF($CX$44=0,"",IF($DA$36="大正15年",DE43,IF($DA$36="大正1年",DE49,IF($DA$36="昭和1年",DE54,IF(DA36="昭和64年","",DE43)))))</f>
      </c>
      <c r="DB44" s="14">
        <f>IF($CX$44=0,"",IF($DB$36="大正1年7月",31,IF($DB$36="昭和1年12月",26,DD43)))</f>
      </c>
      <c r="DD44" s="15">
        <v>3</v>
      </c>
      <c r="DE44" s="15">
        <v>3</v>
      </c>
      <c r="DF44" s="15">
        <v>35</v>
      </c>
      <c r="DG44" s="15">
        <v>3</v>
      </c>
      <c r="DH44" s="15">
        <v>3</v>
      </c>
      <c r="DI44" s="16"/>
      <c r="DJ44" s="16"/>
      <c r="DK44" s="16" t="s">
        <v>215</v>
      </c>
      <c r="DL44" s="15">
        <v>1902</v>
      </c>
    </row>
    <row r="45" spans="1:116" ht="4.5" customHeight="1">
      <c r="A45" s="37"/>
      <c r="B45" s="184" t="s">
        <v>66</v>
      </c>
      <c r="C45" s="203"/>
      <c r="D45" s="184" t="s">
        <v>47</v>
      </c>
      <c r="E45" s="185"/>
      <c r="F45" s="194" t="s">
        <v>243</v>
      </c>
      <c r="G45" s="289"/>
      <c r="H45" s="289"/>
      <c r="I45" s="19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64"/>
      <c r="AO45" s="309" t="s">
        <v>222</v>
      </c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 t="s">
        <v>67</v>
      </c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09"/>
      <c r="CL45" s="309"/>
      <c r="CW45" s="18" t="b">
        <v>0</v>
      </c>
      <c r="CX45" s="21">
        <f>COUNTIF(CW43:CW45,TRUE)</f>
        <v>0</v>
      </c>
      <c r="CY45" s="21" t="e">
        <f>VLOOKUP(CY44,DK42:DL141,2,FALSE)</f>
        <v>#N/A</v>
      </c>
      <c r="CZ45" s="14">
        <f>IF(OR(CX44=0,CX44=2,CX44=3),"",IF(HLOOKUP($CX$43,$DF$41:$DH$117,4,FALSE)=0,"",(HLOOKUP($CX$43,$DF$41:$DH$117,4,FALSE))))</f>
      </c>
      <c r="DA45" s="14">
        <f>IF(DA44="","",IF($CX$44=0,"",IF($DA$36="大正15年",DE44,IF($DA$36="大正1年",DE50,IF($DA$36="昭和1年",DE55,DE44)))))</f>
      </c>
      <c r="DB45" s="14">
        <f>IF($CX$44=0,"",IF($DB$36="大正1年7月","",IF($DB$36="昭和1年12月",27,DD44)))</f>
      </c>
      <c r="DD45" s="15">
        <v>4</v>
      </c>
      <c r="DE45" s="15">
        <v>4</v>
      </c>
      <c r="DF45" s="15">
        <v>36</v>
      </c>
      <c r="DG45" s="15">
        <v>4</v>
      </c>
      <c r="DH45" s="15">
        <v>4</v>
      </c>
      <c r="DI45" s="16"/>
      <c r="DJ45" s="16"/>
      <c r="DK45" s="16" t="s">
        <v>176</v>
      </c>
      <c r="DL45" s="15">
        <v>1903</v>
      </c>
    </row>
    <row r="46" spans="1:116" ht="4.5" customHeight="1">
      <c r="A46" s="37"/>
      <c r="B46" s="186"/>
      <c r="C46" s="204"/>
      <c r="D46" s="186"/>
      <c r="E46" s="187"/>
      <c r="F46" s="290"/>
      <c r="G46" s="291"/>
      <c r="H46" s="291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66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09"/>
      <c r="BK46" s="309"/>
      <c r="BL46" s="309"/>
      <c r="BM46" s="309"/>
      <c r="BN46" s="309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09"/>
      <c r="CC46" s="309"/>
      <c r="CD46" s="309"/>
      <c r="CE46" s="309"/>
      <c r="CF46" s="309"/>
      <c r="CG46" s="309"/>
      <c r="CH46" s="309"/>
      <c r="CI46" s="309"/>
      <c r="CJ46" s="309"/>
      <c r="CK46" s="309"/>
      <c r="CL46" s="309"/>
      <c r="CW46" s="19" t="e">
        <f>DATE(CY45,BG24,BP24)</f>
        <v>#N/A</v>
      </c>
      <c r="CX46" s="25">
        <f>IF(CX45&gt;=2,"注意！年号重複！","")</f>
      </c>
      <c r="CZ46" s="14">
        <f>IF(OR(CX44=0,CX44=2,CX44=3),"",IF(HLOOKUP($CX$43,$DF$41:$DH$117,5,FALSE)=0,"",(HLOOKUP($CX$43,$DF$41:$DH$117,5,FALSE))))</f>
      </c>
      <c r="DA46" s="14">
        <f>IF(DA44="","",IF($CX$44=0,"",IF($DA$36="大正15年",DE45,IF($DA$36="大正1年",DE51,IF($DA$36="昭和1年",DE56,DE45)))))</f>
      </c>
      <c r="DB46" s="14">
        <f>IF($CX$44=0,"",IF($DB$36="大正1年7月","",IF($DB$36="昭和1年12月",28,DD45)))</f>
      </c>
      <c r="DD46" s="15">
        <v>5</v>
      </c>
      <c r="DE46" s="15">
        <v>5</v>
      </c>
      <c r="DF46" s="15">
        <v>37</v>
      </c>
      <c r="DG46" s="15">
        <v>5</v>
      </c>
      <c r="DH46" s="15">
        <v>5</v>
      </c>
      <c r="DI46" s="16"/>
      <c r="DJ46" s="16"/>
      <c r="DK46" s="16" t="s">
        <v>177</v>
      </c>
      <c r="DL46" s="15">
        <v>1904</v>
      </c>
    </row>
    <row r="47" spans="1:116" ht="4.5" customHeight="1">
      <c r="A47" s="37"/>
      <c r="B47" s="186"/>
      <c r="C47" s="204"/>
      <c r="D47" s="186"/>
      <c r="E47" s="187"/>
      <c r="F47" s="290"/>
      <c r="G47" s="291"/>
      <c r="H47" s="291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66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09"/>
      <c r="CL47" s="309"/>
      <c r="CZ47" s="14">
        <f>IF(OR(CX44=0,CX44=2,CX44=3),"",IF(HLOOKUP($CX$43,$DF$41:$DH$117,6,FALSE)=0,"",(HLOOKUP($CX$43,$DF$41:$DH$117,6,FALSE))))</f>
      </c>
      <c r="DA47" s="14">
        <f>IF(DA44="","",IF($CX$44=0,"",IF($DA$36="大正15年",DE46,IF($DA$36="大正1年",DE52,IF($DA$36="昭和1年",DE57,DE46)))))</f>
      </c>
      <c r="DB47" s="14">
        <f>IF($CX$44=0,"",IF($DB$36="大正1年7月","",IF($DB$36="昭和1年12月",29,DD46)))</f>
      </c>
      <c r="DD47" s="15">
        <v>6</v>
      </c>
      <c r="DE47" s="15">
        <v>6</v>
      </c>
      <c r="DF47" s="15">
        <v>38</v>
      </c>
      <c r="DG47" s="15">
        <v>6</v>
      </c>
      <c r="DH47" s="15">
        <v>6</v>
      </c>
      <c r="DI47" s="16"/>
      <c r="DJ47" s="16"/>
      <c r="DK47" s="16" t="s">
        <v>178</v>
      </c>
      <c r="DL47" s="15">
        <v>1905</v>
      </c>
    </row>
    <row r="48" spans="1:116" ht="4.5" customHeight="1">
      <c r="A48" s="37"/>
      <c r="B48" s="186"/>
      <c r="C48" s="204"/>
      <c r="D48" s="186"/>
      <c r="E48" s="187"/>
      <c r="F48" s="290"/>
      <c r="G48" s="291"/>
      <c r="H48" s="291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66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W48" s="8" t="s">
        <v>155</v>
      </c>
      <c r="CZ48" s="14">
        <f>IF(OR(CX44=0,CX44=2,CX44=3),"",IF(HLOOKUP($CX$43,$DF$41:$DH$117,7,FALSE)=0,"",(HLOOKUP($CX$43,$DF$41:$DH$117,7,FALSE))))</f>
      </c>
      <c r="DA48" s="14">
        <f>IF(DA44="","",IF($CX$44=0,"",IF($DA$36="大正15年",DE47,IF($DA$36="大正1年",DE53,IF($DA$36="昭和1年",DE58,DE47)))))</f>
      </c>
      <c r="DB48" s="14">
        <f>IF($CX$44=0,"",IF($DB$36="大正1年7月","",IF($DB$36="昭和1年12月",30,DD47)))</f>
      </c>
      <c r="DD48" s="15">
        <v>7</v>
      </c>
      <c r="DE48" s="15">
        <v>7</v>
      </c>
      <c r="DF48" s="15">
        <v>39</v>
      </c>
      <c r="DG48" s="15">
        <v>7</v>
      </c>
      <c r="DH48" s="15">
        <v>7</v>
      </c>
      <c r="DI48" s="16"/>
      <c r="DJ48" s="16"/>
      <c r="DK48" s="16" t="s">
        <v>179</v>
      </c>
      <c r="DL48" s="15">
        <v>1906</v>
      </c>
    </row>
    <row r="49" spans="1:116" ht="6" customHeight="1">
      <c r="A49" s="37"/>
      <c r="B49" s="186"/>
      <c r="C49" s="204"/>
      <c r="D49" s="186"/>
      <c r="E49" s="187"/>
      <c r="F49" s="196"/>
      <c r="G49" s="190"/>
      <c r="H49" s="190"/>
      <c r="I49" s="190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320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8"/>
      <c r="BS49" s="309" t="s">
        <v>85</v>
      </c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W49" s="8" t="s">
        <v>156</v>
      </c>
      <c r="CZ49" s="14">
        <f>IF(OR(CX44=0,CX44=2,CX44=3),"",IF(HLOOKUP($CX$43,$DF$41:$DH$117,8,FALSE)=0,"",(HLOOKUP($CX$43,$DF$41:$DH$117,8,FALSE))))</f>
      </c>
      <c r="DA49" s="14">
        <f>IF(DA44="","",IF($CX$44=0,"",IF($DA$36="大正15年",DE48,IF($DA$36="大正1年",DE54,IF($DA$36="昭和1年",DE59,DE48)))))</f>
      </c>
      <c r="DB49" s="14">
        <f>IF($CX$44=0,"",IF($DB$36="大正1年7月","",IF($DB$36="昭和1年12月",31,DD48)))</f>
      </c>
      <c r="DD49" s="15">
        <v>8</v>
      </c>
      <c r="DE49" s="15">
        <v>8</v>
      </c>
      <c r="DF49" s="15">
        <v>40</v>
      </c>
      <c r="DG49" s="15">
        <v>8</v>
      </c>
      <c r="DH49" s="15">
        <v>8</v>
      </c>
      <c r="DI49" s="16"/>
      <c r="DJ49" s="16"/>
      <c r="DK49" s="16" t="s">
        <v>180</v>
      </c>
      <c r="DL49" s="15">
        <v>1907</v>
      </c>
    </row>
    <row r="50" spans="1:116" ht="6" customHeight="1">
      <c r="A50" s="37"/>
      <c r="B50" s="186"/>
      <c r="C50" s="204"/>
      <c r="D50" s="186"/>
      <c r="E50" s="187"/>
      <c r="F50" s="196"/>
      <c r="G50" s="190"/>
      <c r="H50" s="190"/>
      <c r="I50" s="190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320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8"/>
      <c r="BM50" s="308"/>
      <c r="BN50" s="308"/>
      <c r="BO50" s="308"/>
      <c r="BP50" s="308"/>
      <c r="BQ50" s="308"/>
      <c r="BR50" s="308"/>
      <c r="BS50" s="309"/>
      <c r="BT50" s="309"/>
      <c r="BU50" s="309"/>
      <c r="BV50" s="309"/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09"/>
      <c r="CL50" s="309"/>
      <c r="CW50" s="8" t="s">
        <v>157</v>
      </c>
      <c r="CZ50" s="14">
        <f>IF(OR(CX44=0,CX44=2,CX44=3),"",IF(HLOOKUP($CX$43,$DF$41:$DH$117,9,FALSE)=0,"",(HLOOKUP($CX$43,$DF$41:$DH$117,9,FALSE))))</f>
      </c>
      <c r="DA50" s="14">
        <f>IF(DA44="","",IF($CX$44=0,"",IF($DA$36="大正15年",DE49,IF($DA$36="明治45年","",IF($DA$36="大正1年",DE55,IF($DA$36="昭和1年",DE60,DE49))))))</f>
      </c>
      <c r="DB50" s="14">
        <f aca="true" t="shared" si="0" ref="DB50:DB63">IF($CX$44=0,"",IF($DB$36="大正1年7月","",IF($DB$36="昭和1年12月","",IF($DB$36="昭和64年1月","",DD49))))</f>
      </c>
      <c r="DD50" s="15">
        <v>9</v>
      </c>
      <c r="DE50" s="15">
        <v>9</v>
      </c>
      <c r="DF50" s="15">
        <v>41</v>
      </c>
      <c r="DG50" s="15">
        <v>9</v>
      </c>
      <c r="DH50" s="15">
        <v>9</v>
      </c>
      <c r="DI50" s="16"/>
      <c r="DJ50" s="16"/>
      <c r="DK50" s="16" t="s">
        <v>181</v>
      </c>
      <c r="DL50" s="15">
        <v>1908</v>
      </c>
    </row>
    <row r="51" spans="1:116" ht="6" customHeight="1">
      <c r="A51" s="37"/>
      <c r="B51" s="186"/>
      <c r="C51" s="204"/>
      <c r="D51" s="186"/>
      <c r="E51" s="187"/>
      <c r="F51" s="196"/>
      <c r="G51" s="190"/>
      <c r="H51" s="190"/>
      <c r="I51" s="190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320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8"/>
      <c r="BH51" s="308"/>
      <c r="BI51" s="308"/>
      <c r="BJ51" s="308"/>
      <c r="BK51" s="308"/>
      <c r="BL51" s="308"/>
      <c r="BM51" s="308"/>
      <c r="BN51" s="308"/>
      <c r="BO51" s="308"/>
      <c r="BP51" s="308"/>
      <c r="BQ51" s="308"/>
      <c r="BR51" s="308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09"/>
      <c r="CL51" s="309"/>
      <c r="CW51" s="8" t="s">
        <v>158</v>
      </c>
      <c r="CZ51" s="14">
        <f>IF(OR(CX44=0,CX44=2,CX44=3),"",IF(HLOOKUP($CX$43,$DF$41:$DH$117,10,FALSE)=0,"",(HLOOKUP($CX$43,$DF$41:$DH$117,10,FALSE))))</f>
      </c>
      <c r="DA51" s="14">
        <f>IF(DA44="","",IF($CX$44=0,"",IF($DA$36="大正15年",DE50,IF($DA$36="明治45年","",IF($DA$36="大正1年",DE56,IF($DA$36="昭和1年",DE61,DE50))))))</f>
      </c>
      <c r="DB51" s="14">
        <f t="shared" si="0"/>
      </c>
      <c r="DD51" s="15">
        <v>10</v>
      </c>
      <c r="DE51" s="15">
        <v>10</v>
      </c>
      <c r="DF51" s="15">
        <v>42</v>
      </c>
      <c r="DG51" s="15">
        <v>10</v>
      </c>
      <c r="DH51" s="15">
        <v>10</v>
      </c>
      <c r="DI51" s="16"/>
      <c r="DJ51" s="16"/>
      <c r="DK51" s="16" t="s">
        <v>182</v>
      </c>
      <c r="DL51" s="15">
        <v>1909</v>
      </c>
    </row>
    <row r="52" spans="1:116" ht="6" customHeight="1">
      <c r="A52" s="37"/>
      <c r="B52" s="186"/>
      <c r="C52" s="204"/>
      <c r="D52" s="186"/>
      <c r="E52" s="187"/>
      <c r="F52" s="196"/>
      <c r="G52" s="190"/>
      <c r="H52" s="190"/>
      <c r="I52" s="190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320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308"/>
      <c r="BQ52" s="308"/>
      <c r="BR52" s="308"/>
      <c r="BS52" s="309"/>
      <c r="BT52" s="309"/>
      <c r="BU52" s="309"/>
      <c r="BV52" s="309"/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  <c r="CJ52" s="309"/>
      <c r="CK52" s="309"/>
      <c r="CL52" s="309"/>
      <c r="CW52" s="8" t="s">
        <v>159</v>
      </c>
      <c r="CZ52" s="14">
        <f>IF(OR(CX44=0,CX44=2,CX44=3),"",IF(HLOOKUP($CX$43,$DF$41:$DH$117,11,FALSE)=0,"",(HLOOKUP($CX$43,$DF$41:$DH$117,11,FALSE))))</f>
      </c>
      <c r="DA52" s="14">
        <f>IF(DA44="","",IF($CX$44=0,"",IF($DA$36="大正15年",DE51,IF($DA$36="明治45年","",IF($DA$36="大正1年",DE57,IF($DA$36="昭和1年",DE62,DE51))))))</f>
      </c>
      <c r="DB52" s="14">
        <f t="shared" si="0"/>
      </c>
      <c r="DD52" s="15">
        <v>11</v>
      </c>
      <c r="DE52" s="15">
        <v>11</v>
      </c>
      <c r="DF52" s="15">
        <v>43</v>
      </c>
      <c r="DG52" s="15">
        <v>11</v>
      </c>
      <c r="DH52" s="15">
        <v>11</v>
      </c>
      <c r="DI52" s="16"/>
      <c r="DJ52" s="16"/>
      <c r="DK52" s="16" t="s">
        <v>183</v>
      </c>
      <c r="DL52" s="15">
        <v>1910</v>
      </c>
    </row>
    <row r="53" spans="1:116" ht="6" customHeight="1">
      <c r="A53" s="37"/>
      <c r="B53" s="186"/>
      <c r="C53" s="204"/>
      <c r="D53" s="188"/>
      <c r="E53" s="189"/>
      <c r="F53" s="207"/>
      <c r="G53" s="191"/>
      <c r="H53" s="191"/>
      <c r="I53" s="191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21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8"/>
      <c r="BS53" s="309"/>
      <c r="BT53" s="309"/>
      <c r="BU53" s="309"/>
      <c r="BV53" s="309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09"/>
      <c r="CL53" s="309"/>
      <c r="CW53" s="8" t="s">
        <v>160</v>
      </c>
      <c r="CZ53" s="14">
        <f>IF(OR(CX44=0,CX44=2,CX44=3),"",IF(HLOOKUP($CX$43,$DF$41:$DH$117,12,FALSE)=0,"",(HLOOKUP($CX$43,$DF$41:$DH$117,12,FALSE))))</f>
      </c>
      <c r="DA53" s="14">
        <f>IF(DA44="","",IF($CX$44=0,"",IF($DA$36="大正15年",DE52,IF($DA$36="明治45年","",IF($DA$36="大正1年",DE58,IF($DA$36="昭和1年",DE63,DE52))))))</f>
      </c>
      <c r="DB53" s="14">
        <f t="shared" si="0"/>
      </c>
      <c r="DD53" s="15">
        <v>12</v>
      </c>
      <c r="DE53" s="15">
        <v>12</v>
      </c>
      <c r="DF53" s="15">
        <v>44</v>
      </c>
      <c r="DG53" s="15">
        <v>12</v>
      </c>
      <c r="DH53" s="15">
        <v>12</v>
      </c>
      <c r="DI53" s="16"/>
      <c r="DJ53" s="16"/>
      <c r="DK53" s="16" t="s">
        <v>184</v>
      </c>
      <c r="DL53" s="15">
        <v>1911</v>
      </c>
    </row>
    <row r="54" spans="1:116" ht="4.5" customHeight="1">
      <c r="A54" s="37"/>
      <c r="B54" s="186"/>
      <c r="C54" s="204"/>
      <c r="D54" s="184" t="s">
        <v>51</v>
      </c>
      <c r="E54" s="185"/>
      <c r="F54" s="194" t="s">
        <v>52</v>
      </c>
      <c r="G54" s="195"/>
      <c r="H54" s="221"/>
      <c r="I54" s="221"/>
      <c r="J54" s="221"/>
      <c r="K54" s="221"/>
      <c r="L54" s="223" t="s">
        <v>53</v>
      </c>
      <c r="M54" s="223"/>
      <c r="N54" s="197"/>
      <c r="O54" s="197"/>
      <c r="P54" s="197"/>
      <c r="Q54" s="197"/>
      <c r="R54" s="197"/>
      <c r="S54" s="197"/>
      <c r="T54" s="197"/>
      <c r="U54" s="195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200"/>
      <c r="CW54" s="8" t="s">
        <v>161</v>
      </c>
      <c r="CZ54" s="14">
        <f>IF(OR(CX44=0,CX44=2,CX44=3),"",IF(HLOOKUP($CX$43,$DF$41:$DH$117,13,FALSE)=0,"",(HLOOKUP($CX$43,$DF$41:$DH$117,13,FALSE))))</f>
      </c>
      <c r="DA54" s="14">
        <f>IF(DA44="","",IF($CX$44=0,"",IF($DA$36="大正15年",DE53,IF($DA$36="明治45年","",IF($DA$36="大正1年",DE59,IF($DA$36="昭和1年",#REF!,DE53))))))</f>
      </c>
      <c r="DB54" s="14">
        <f t="shared" si="0"/>
      </c>
      <c r="DD54" s="15">
        <v>13</v>
      </c>
      <c r="DE54" s="15" t="s">
        <v>154</v>
      </c>
      <c r="DF54" s="15">
        <v>45</v>
      </c>
      <c r="DG54" s="15">
        <v>13</v>
      </c>
      <c r="DH54" s="15">
        <v>13</v>
      </c>
      <c r="DI54" s="16"/>
      <c r="DJ54" s="16"/>
      <c r="DK54" s="16" t="s">
        <v>185</v>
      </c>
      <c r="DL54" s="15">
        <v>1912</v>
      </c>
    </row>
    <row r="55" spans="1:116" ht="4.5" customHeight="1">
      <c r="A55" s="37"/>
      <c r="B55" s="186"/>
      <c r="C55" s="204"/>
      <c r="D55" s="186"/>
      <c r="E55" s="187"/>
      <c r="F55" s="196"/>
      <c r="G55" s="190"/>
      <c r="H55" s="222"/>
      <c r="I55" s="222"/>
      <c r="J55" s="222"/>
      <c r="K55" s="222"/>
      <c r="L55" s="224"/>
      <c r="M55" s="224"/>
      <c r="N55" s="198"/>
      <c r="O55" s="198"/>
      <c r="P55" s="198"/>
      <c r="Q55" s="198"/>
      <c r="R55" s="198"/>
      <c r="S55" s="198"/>
      <c r="T55" s="198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2"/>
      <c r="CZ55" s="14">
        <f>IF(OR(CX44=0,CX44=2,CX44=3),"",IF(HLOOKUP($CX$43,$DF$41:$DH$117,14,FALSE)=0,"",(HLOOKUP($CX$43,$DF$41:$DH$117,14,FALSE))))</f>
      </c>
      <c r="DA55" s="14" t="str">
        <f>IF($DA$36="大正1年",DE60,IF($DA$36="昭和1年",#REF!,DE54))</f>
        <v>  </v>
      </c>
      <c r="DB55" s="14">
        <f t="shared" si="0"/>
      </c>
      <c r="DD55" s="15">
        <v>14</v>
      </c>
      <c r="DE55" s="15" t="s">
        <v>154</v>
      </c>
      <c r="DF55" s="15"/>
      <c r="DG55" s="15">
        <v>14</v>
      </c>
      <c r="DH55" s="15">
        <v>14</v>
      </c>
      <c r="DI55" s="16"/>
      <c r="DJ55" s="16"/>
      <c r="DK55" s="16" t="s">
        <v>186</v>
      </c>
      <c r="DL55" s="15">
        <v>1912</v>
      </c>
    </row>
    <row r="56" spans="1:116" ht="4.5" customHeight="1">
      <c r="A56" s="37"/>
      <c r="B56" s="186"/>
      <c r="C56" s="204"/>
      <c r="D56" s="186"/>
      <c r="E56" s="187"/>
      <c r="F56" s="196"/>
      <c r="G56" s="190"/>
      <c r="H56" s="222"/>
      <c r="I56" s="222"/>
      <c r="J56" s="222"/>
      <c r="K56" s="222"/>
      <c r="L56" s="224"/>
      <c r="M56" s="224"/>
      <c r="N56" s="198"/>
      <c r="O56" s="198"/>
      <c r="P56" s="198"/>
      <c r="Q56" s="198"/>
      <c r="R56" s="198"/>
      <c r="S56" s="198"/>
      <c r="T56" s="198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2"/>
      <c r="CZ56" s="14">
        <f>IF(OR(CX44=0,CX44=2,CX44=3),"",IF(HLOOKUP($CX$43,$DF$41:$DH$117,15,FALSE)=0,"",(HLOOKUP($CX$43,$DF$41:$DH$117,15,FALSE))))</f>
      </c>
      <c r="DA56" s="14" t="str">
        <f>IF($DA$36="大正1年",DE61,IF($DA$36="昭和1年",#REF!,DE55))</f>
        <v>  </v>
      </c>
      <c r="DB56" s="14">
        <f t="shared" si="0"/>
      </c>
      <c r="DD56" s="15">
        <v>15</v>
      </c>
      <c r="DE56" s="15" t="s">
        <v>154</v>
      </c>
      <c r="DF56" s="15"/>
      <c r="DG56" s="15">
        <v>15</v>
      </c>
      <c r="DH56" s="15">
        <v>15</v>
      </c>
      <c r="DI56" s="16"/>
      <c r="DJ56" s="16"/>
      <c r="DK56" s="16" t="s">
        <v>187</v>
      </c>
      <c r="DL56" s="15">
        <v>1913</v>
      </c>
    </row>
    <row r="57" spans="1:116" ht="4.5" customHeight="1">
      <c r="A57" s="37"/>
      <c r="B57" s="186"/>
      <c r="C57" s="204"/>
      <c r="D57" s="186"/>
      <c r="E57" s="187"/>
      <c r="F57" s="196"/>
      <c r="G57" s="190"/>
      <c r="H57" s="222"/>
      <c r="I57" s="222"/>
      <c r="J57" s="222"/>
      <c r="K57" s="222"/>
      <c r="L57" s="224"/>
      <c r="M57" s="224"/>
      <c r="N57" s="198"/>
      <c r="O57" s="198"/>
      <c r="P57" s="198"/>
      <c r="Q57" s="198"/>
      <c r="R57" s="198"/>
      <c r="S57" s="198"/>
      <c r="T57" s="198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2"/>
      <c r="CZ57" s="14">
        <f>IF(OR(CX44=0,CX44=2,CX44=3),"",IF(HLOOKUP($CX$43,$DF$41:$DH$117,16,FALSE)=0,"",(HLOOKUP($CX$43,$DF$41:$DH$117,16,FALSE))))</f>
      </c>
      <c r="DA57" s="14" t="str">
        <f>IF($DA$36="大正1年",DE62,IF($DA$36="昭和1年",#REF!,DE56))</f>
        <v>  </v>
      </c>
      <c r="DB57" s="14">
        <f t="shared" si="0"/>
      </c>
      <c r="DD57" s="15">
        <v>16</v>
      </c>
      <c r="DE57" s="15" t="s">
        <v>154</v>
      </c>
      <c r="DF57" s="15"/>
      <c r="DG57" s="15"/>
      <c r="DH57" s="15">
        <v>16</v>
      </c>
      <c r="DI57" s="16"/>
      <c r="DJ57" s="16"/>
      <c r="DK57" s="16" t="s">
        <v>124</v>
      </c>
      <c r="DL57" s="15">
        <v>1914</v>
      </c>
    </row>
    <row r="58" spans="1:116" ht="6" customHeight="1">
      <c r="A58" s="37"/>
      <c r="B58" s="186"/>
      <c r="C58" s="204"/>
      <c r="D58" s="186"/>
      <c r="E58" s="187"/>
      <c r="F58" s="268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269"/>
      <c r="CI58" s="269"/>
      <c r="CJ58" s="269"/>
      <c r="CK58" s="269"/>
      <c r="CL58" s="301"/>
      <c r="CZ58" s="14">
        <f>IF(OR(CX44=0,CX44=2,CX44=3),"",IF(HLOOKUP($CX$43,$DF$41:$DH$117,17,FALSE)=0,"",(HLOOKUP($CX$43,$DF$41:$DH$117,17,FALSE))))</f>
      </c>
      <c r="DA58" s="14" t="str">
        <f>IF($DA$36="大正1年",DE63,IF($DA$36="昭和1年",#REF!,DE57))</f>
        <v>  </v>
      </c>
      <c r="DB58" s="14">
        <f t="shared" si="0"/>
      </c>
      <c r="DD58" s="15">
        <v>17</v>
      </c>
      <c r="DE58" s="15" t="s">
        <v>154</v>
      </c>
      <c r="DF58" s="15"/>
      <c r="DG58" s="15"/>
      <c r="DH58" s="15">
        <v>17</v>
      </c>
      <c r="DI58" s="16"/>
      <c r="DJ58" s="16"/>
      <c r="DK58" s="16" t="s">
        <v>125</v>
      </c>
      <c r="DL58" s="15">
        <v>1915</v>
      </c>
    </row>
    <row r="59" spans="1:116" ht="6" customHeight="1">
      <c r="A59" s="37"/>
      <c r="B59" s="186"/>
      <c r="C59" s="204"/>
      <c r="D59" s="186"/>
      <c r="E59" s="187"/>
      <c r="F59" s="268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301"/>
      <c r="CZ59" s="14">
        <f>IF(OR(CX44=0,CX44=2,CX44=3),"",IF(HLOOKUP($CX$43,$DF$41:$DH$117,18,FALSE)=0,"",(HLOOKUP($CX$43,$DF$41:$DH$117,18,FALSE))))</f>
      </c>
      <c r="DA59" s="14"/>
      <c r="DB59" s="14">
        <f t="shared" si="0"/>
      </c>
      <c r="DD59" s="15">
        <v>18</v>
      </c>
      <c r="DE59" s="15" t="s">
        <v>154</v>
      </c>
      <c r="DF59" s="15"/>
      <c r="DG59" s="15"/>
      <c r="DH59" s="15">
        <v>18</v>
      </c>
      <c r="DI59" s="16"/>
      <c r="DJ59" s="16"/>
      <c r="DK59" s="16" t="s">
        <v>126</v>
      </c>
      <c r="DL59" s="15">
        <v>1916</v>
      </c>
    </row>
    <row r="60" spans="1:116" ht="6" customHeight="1">
      <c r="A60" s="37"/>
      <c r="B60" s="186"/>
      <c r="C60" s="204"/>
      <c r="D60" s="186"/>
      <c r="E60" s="187"/>
      <c r="F60" s="268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301"/>
      <c r="CZ60" s="14">
        <f>IF(OR(CX44=0,CX44=2,CX44=3),"",IF(HLOOKUP($CX$43,$DF$41:$DH$117,19,FALSE)=0,"",(HLOOKUP($CX$43,$DF$41:$DH$117,19,FALSE))))</f>
      </c>
      <c r="DA60" s="14"/>
      <c r="DB60" s="14">
        <f t="shared" si="0"/>
      </c>
      <c r="DD60" s="15">
        <v>19</v>
      </c>
      <c r="DE60" s="15" t="s">
        <v>154</v>
      </c>
      <c r="DF60" s="15"/>
      <c r="DG60" s="15"/>
      <c r="DH60" s="15">
        <v>19</v>
      </c>
      <c r="DI60" s="16"/>
      <c r="DJ60" s="16"/>
      <c r="DK60" s="16" t="s">
        <v>127</v>
      </c>
      <c r="DL60" s="15">
        <v>1917</v>
      </c>
    </row>
    <row r="61" spans="1:116" ht="6" customHeight="1">
      <c r="A61" s="37"/>
      <c r="B61" s="186"/>
      <c r="C61" s="204"/>
      <c r="D61" s="186"/>
      <c r="E61" s="187"/>
      <c r="F61" s="3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190" t="s">
        <v>54</v>
      </c>
      <c r="AT61" s="190"/>
      <c r="AU61" s="190"/>
      <c r="AV61" s="190"/>
      <c r="AW61" s="190"/>
      <c r="AX61" s="190"/>
      <c r="AY61" s="190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0" t="s">
        <v>55</v>
      </c>
      <c r="BM61" s="190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0" t="s">
        <v>56</v>
      </c>
      <c r="BY61" s="190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59"/>
      <c r="CL61" s="60"/>
      <c r="CZ61" s="14">
        <f>IF(OR(CX44=0,CX44=2,CX44=3),"",IF(HLOOKUP($CX$43,$DF$41:$DH$117,20,FALSE)=0,"",(HLOOKUP($CX$43,$DF$41:$DH$117,20,FALSE))))</f>
      </c>
      <c r="DA61" s="14"/>
      <c r="DB61" s="14">
        <f t="shared" si="0"/>
      </c>
      <c r="DD61" s="15">
        <v>20</v>
      </c>
      <c r="DE61" s="15" t="s">
        <v>188</v>
      </c>
      <c r="DF61" s="15"/>
      <c r="DG61" s="15"/>
      <c r="DH61" s="15">
        <v>20</v>
      </c>
      <c r="DI61" s="16"/>
      <c r="DJ61" s="16"/>
      <c r="DK61" s="16" t="s">
        <v>128</v>
      </c>
      <c r="DL61" s="15">
        <v>1918</v>
      </c>
    </row>
    <row r="62" spans="1:116" ht="6" customHeight="1">
      <c r="A62" s="37"/>
      <c r="B62" s="186"/>
      <c r="C62" s="204"/>
      <c r="D62" s="186"/>
      <c r="E62" s="187"/>
      <c r="F62" s="3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190"/>
      <c r="AT62" s="190"/>
      <c r="AU62" s="190"/>
      <c r="AV62" s="190"/>
      <c r="AW62" s="190"/>
      <c r="AX62" s="190"/>
      <c r="AY62" s="190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0"/>
      <c r="BM62" s="190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0"/>
      <c r="BY62" s="190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59"/>
      <c r="CL62" s="60"/>
      <c r="CZ62" s="14">
        <f>IF(OR(CX44=0,CX44=2,CX44=3),"",IF(HLOOKUP($CX$43,$DF$41:$DH$117,21,FALSE)=0,"",(HLOOKUP($CX$43,$DF$41:$DH$117,21,FALSE))))</f>
      </c>
      <c r="DA62" s="14"/>
      <c r="DB62" s="14">
        <f t="shared" si="0"/>
      </c>
      <c r="DD62" s="15">
        <v>21</v>
      </c>
      <c r="DE62" s="15" t="s">
        <v>188</v>
      </c>
      <c r="DF62" s="15"/>
      <c r="DG62" s="15"/>
      <c r="DH62" s="15">
        <v>21</v>
      </c>
      <c r="DI62" s="16"/>
      <c r="DJ62" s="16"/>
      <c r="DK62" s="16" t="s">
        <v>129</v>
      </c>
      <c r="DL62" s="15">
        <v>1919</v>
      </c>
    </row>
    <row r="63" spans="1:116" ht="6" customHeight="1">
      <c r="A63" s="37"/>
      <c r="B63" s="188"/>
      <c r="C63" s="205"/>
      <c r="D63" s="188"/>
      <c r="E63" s="189"/>
      <c r="F63" s="323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191"/>
      <c r="AT63" s="191"/>
      <c r="AU63" s="191"/>
      <c r="AV63" s="191"/>
      <c r="AW63" s="191"/>
      <c r="AX63" s="191"/>
      <c r="AY63" s="191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1"/>
      <c r="BM63" s="191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1"/>
      <c r="BY63" s="191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67"/>
      <c r="CL63" s="68"/>
      <c r="CZ63" s="14">
        <f>IF(OR(CX44=0,CX44=2,CX44=3),"",IF(HLOOKUP($CX$43,$DF$41:$DH$117,22,FALSE)=0,"",(HLOOKUP($CX$43,$DF$41:$DH$117,22,FALSE))))</f>
      </c>
      <c r="DA63" s="14"/>
      <c r="DB63" s="14">
        <f t="shared" si="0"/>
      </c>
      <c r="DD63" s="15">
        <v>22</v>
      </c>
      <c r="DE63" s="15" t="s">
        <v>188</v>
      </c>
      <c r="DF63" s="15"/>
      <c r="DG63" s="15"/>
      <c r="DH63" s="15">
        <v>22</v>
      </c>
      <c r="DI63" s="16"/>
      <c r="DJ63" s="16"/>
      <c r="DK63" s="16" t="s">
        <v>130</v>
      </c>
      <c r="DL63" s="15">
        <v>1920</v>
      </c>
    </row>
    <row r="64" spans="1:116" ht="6" customHeight="1">
      <c r="A64" s="37"/>
      <c r="B64" s="52"/>
      <c r="C64" s="52"/>
      <c r="D64" s="52"/>
      <c r="E64" s="52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3"/>
      <c r="AT64" s="53"/>
      <c r="AU64" s="53"/>
      <c r="AV64" s="53"/>
      <c r="AW64" s="53"/>
      <c r="AX64" s="53"/>
      <c r="AY64" s="53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53"/>
      <c r="BM64" s="53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53"/>
      <c r="BY64" s="53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59"/>
      <c r="CL64" s="59"/>
      <c r="CZ64" s="14"/>
      <c r="DA64" s="14"/>
      <c r="DB64" s="14"/>
      <c r="DD64" s="15"/>
      <c r="DE64" s="15"/>
      <c r="DF64" s="15"/>
      <c r="DG64" s="15"/>
      <c r="DH64" s="15"/>
      <c r="DI64" s="16"/>
      <c r="DJ64" s="16"/>
      <c r="DK64" s="16"/>
      <c r="DL64" s="15"/>
    </row>
    <row r="65" spans="1:116" ht="6" customHeight="1">
      <c r="A65" s="37"/>
      <c r="B65" s="311" t="s">
        <v>223</v>
      </c>
      <c r="C65" s="312"/>
      <c r="D65" s="312"/>
      <c r="E65" s="312"/>
      <c r="F65" s="312"/>
      <c r="G65" s="312"/>
      <c r="H65" s="312"/>
      <c r="I65" s="313"/>
      <c r="J65" s="175" t="s">
        <v>249</v>
      </c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346" t="s">
        <v>265</v>
      </c>
      <c r="AF65" s="346"/>
      <c r="AG65" s="346"/>
      <c r="AH65" s="346"/>
      <c r="AI65" s="346"/>
      <c r="AJ65" s="346"/>
      <c r="AK65" s="346"/>
      <c r="AL65" s="346"/>
      <c r="AM65" s="346"/>
      <c r="AN65" s="346"/>
      <c r="AO65" s="346"/>
      <c r="AP65" s="346" t="s">
        <v>267</v>
      </c>
      <c r="AQ65" s="346"/>
      <c r="AR65" s="346"/>
      <c r="AS65" s="346"/>
      <c r="AT65" s="346"/>
      <c r="AU65" s="346"/>
      <c r="AV65" s="346"/>
      <c r="AW65" s="346"/>
      <c r="AX65" s="346"/>
      <c r="AY65" s="346"/>
      <c r="AZ65" s="346"/>
      <c r="BA65" s="181" t="s">
        <v>266</v>
      </c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346"/>
      <c r="BW65" s="346"/>
      <c r="BX65" s="346"/>
      <c r="BY65" s="346"/>
      <c r="BZ65" s="346"/>
      <c r="CA65" s="346"/>
      <c r="CB65" s="346"/>
      <c r="CC65" s="346"/>
      <c r="CD65" s="346"/>
      <c r="CE65" s="346"/>
      <c r="CF65" s="346"/>
      <c r="CG65" s="346"/>
      <c r="CH65" s="346"/>
      <c r="CI65" s="346"/>
      <c r="CJ65" s="346"/>
      <c r="CK65" s="346"/>
      <c r="CL65" s="127"/>
      <c r="CM65" s="4"/>
      <c r="CZ65" s="14"/>
      <c r="DA65" s="14"/>
      <c r="DB65" s="14"/>
      <c r="DD65" s="15"/>
      <c r="DE65" s="15"/>
      <c r="DF65" s="15"/>
      <c r="DG65" s="15"/>
      <c r="DH65" s="15"/>
      <c r="DI65" s="16"/>
      <c r="DJ65" s="16"/>
      <c r="DK65" s="16"/>
      <c r="DL65" s="15"/>
    </row>
    <row r="66" spans="1:116" ht="6" customHeight="1">
      <c r="A66" s="37"/>
      <c r="B66" s="314"/>
      <c r="C66" s="315"/>
      <c r="D66" s="315"/>
      <c r="E66" s="315"/>
      <c r="F66" s="315"/>
      <c r="G66" s="315"/>
      <c r="H66" s="315"/>
      <c r="I66" s="316"/>
      <c r="J66" s="177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597"/>
      <c r="AF66" s="597"/>
      <c r="AG66" s="597"/>
      <c r="AH66" s="597"/>
      <c r="AI66" s="597"/>
      <c r="AJ66" s="597"/>
      <c r="AK66" s="597"/>
      <c r="AL66" s="597"/>
      <c r="AM66" s="597"/>
      <c r="AN66" s="597"/>
      <c r="AO66" s="597"/>
      <c r="AP66" s="597"/>
      <c r="AQ66" s="597"/>
      <c r="AR66" s="597"/>
      <c r="AS66" s="597"/>
      <c r="AT66" s="597"/>
      <c r="AU66" s="597"/>
      <c r="AV66" s="597"/>
      <c r="AW66" s="597"/>
      <c r="AX66" s="597"/>
      <c r="AY66" s="597"/>
      <c r="AZ66" s="597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597"/>
      <c r="BW66" s="597"/>
      <c r="BX66" s="597"/>
      <c r="BY66" s="597"/>
      <c r="BZ66" s="597"/>
      <c r="CA66" s="597"/>
      <c r="CB66" s="597"/>
      <c r="CC66" s="597"/>
      <c r="CD66" s="597"/>
      <c r="CE66" s="597"/>
      <c r="CF66" s="597"/>
      <c r="CG66" s="597"/>
      <c r="CH66" s="597"/>
      <c r="CI66" s="597"/>
      <c r="CJ66" s="597"/>
      <c r="CK66" s="597"/>
      <c r="CL66" s="128"/>
      <c r="CM66" s="4"/>
      <c r="CZ66" s="14"/>
      <c r="DA66" s="14"/>
      <c r="DB66" s="14"/>
      <c r="DD66" s="15"/>
      <c r="DE66" s="15"/>
      <c r="DF66" s="15"/>
      <c r="DG66" s="15"/>
      <c r="DH66" s="15"/>
      <c r="DI66" s="16"/>
      <c r="DJ66" s="16"/>
      <c r="DK66" s="16"/>
      <c r="DL66" s="15"/>
    </row>
    <row r="67" spans="1:116" ht="6" customHeight="1">
      <c r="A67" s="37"/>
      <c r="B67" s="314"/>
      <c r="C67" s="315"/>
      <c r="D67" s="315"/>
      <c r="E67" s="315"/>
      <c r="F67" s="315"/>
      <c r="G67" s="315"/>
      <c r="H67" s="315"/>
      <c r="I67" s="316"/>
      <c r="J67" s="177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597"/>
      <c r="AF67" s="597"/>
      <c r="AG67" s="597"/>
      <c r="AH67" s="597"/>
      <c r="AI67" s="597"/>
      <c r="AJ67" s="597"/>
      <c r="AK67" s="597"/>
      <c r="AL67" s="597"/>
      <c r="AM67" s="597"/>
      <c r="AN67" s="597"/>
      <c r="AO67" s="597"/>
      <c r="AP67" s="597"/>
      <c r="AQ67" s="597"/>
      <c r="AR67" s="597"/>
      <c r="AS67" s="597"/>
      <c r="AT67" s="597"/>
      <c r="AU67" s="597"/>
      <c r="AV67" s="597"/>
      <c r="AW67" s="597"/>
      <c r="AX67" s="597"/>
      <c r="AY67" s="597"/>
      <c r="AZ67" s="597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597"/>
      <c r="BW67" s="597"/>
      <c r="BX67" s="597"/>
      <c r="BY67" s="597"/>
      <c r="BZ67" s="597"/>
      <c r="CA67" s="597"/>
      <c r="CB67" s="597"/>
      <c r="CC67" s="597"/>
      <c r="CD67" s="597"/>
      <c r="CE67" s="597"/>
      <c r="CF67" s="597"/>
      <c r="CG67" s="597"/>
      <c r="CH67" s="597"/>
      <c r="CI67" s="597"/>
      <c r="CJ67" s="597"/>
      <c r="CK67" s="597"/>
      <c r="CL67" s="128"/>
      <c r="CM67" s="4"/>
      <c r="CZ67" s="14"/>
      <c r="DA67" s="14"/>
      <c r="DB67" s="14"/>
      <c r="DD67" s="15"/>
      <c r="DE67" s="15"/>
      <c r="DF67" s="15"/>
      <c r="DG67" s="15"/>
      <c r="DH67" s="15"/>
      <c r="DI67" s="16"/>
      <c r="DJ67" s="16"/>
      <c r="DK67" s="16"/>
      <c r="DL67" s="15"/>
    </row>
    <row r="68" spans="1:180" ht="4.5" customHeight="1">
      <c r="A68" s="37"/>
      <c r="B68" s="317"/>
      <c r="C68" s="318"/>
      <c r="D68" s="318"/>
      <c r="E68" s="318"/>
      <c r="F68" s="318"/>
      <c r="G68" s="318"/>
      <c r="H68" s="318"/>
      <c r="I68" s="319"/>
      <c r="J68" s="179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352"/>
      <c r="AF68" s="352"/>
      <c r="AG68" s="352"/>
      <c r="AH68" s="352"/>
      <c r="AI68" s="352"/>
      <c r="AJ68" s="352"/>
      <c r="AK68" s="352"/>
      <c r="AL68" s="352"/>
      <c r="AM68" s="352"/>
      <c r="AN68" s="352"/>
      <c r="AO68" s="352"/>
      <c r="AP68" s="352"/>
      <c r="AQ68" s="352"/>
      <c r="AR68" s="352"/>
      <c r="AS68" s="352"/>
      <c r="AT68" s="352"/>
      <c r="AU68" s="352"/>
      <c r="AV68" s="352"/>
      <c r="AW68" s="352"/>
      <c r="AX68" s="352"/>
      <c r="AY68" s="352"/>
      <c r="AZ68" s="352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352"/>
      <c r="BW68" s="352"/>
      <c r="BX68" s="352"/>
      <c r="BY68" s="352"/>
      <c r="BZ68" s="352"/>
      <c r="CA68" s="352"/>
      <c r="CB68" s="352"/>
      <c r="CC68" s="352"/>
      <c r="CD68" s="352"/>
      <c r="CE68" s="352"/>
      <c r="CF68" s="352"/>
      <c r="CG68" s="352"/>
      <c r="CH68" s="352"/>
      <c r="CI68" s="352"/>
      <c r="CJ68" s="352"/>
      <c r="CK68" s="352"/>
      <c r="CL68" s="126"/>
      <c r="CN68" s="33"/>
      <c r="CO68" s="95"/>
      <c r="CP68" s="94"/>
      <c r="CQ68" s="94"/>
      <c r="CR68" s="94"/>
      <c r="CS68" s="94"/>
      <c r="CT68" s="94"/>
      <c r="CU68" s="94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96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36"/>
    </row>
    <row r="69" spans="1:180" ht="4.5" customHeight="1">
      <c r="A69" s="37"/>
      <c r="B69" s="356" t="s">
        <v>261</v>
      </c>
      <c r="C69" s="357"/>
      <c r="D69" s="357"/>
      <c r="E69" s="357"/>
      <c r="F69" s="357"/>
      <c r="G69" s="357"/>
      <c r="H69" s="357"/>
      <c r="I69" s="358"/>
      <c r="J69" s="163" t="s">
        <v>250</v>
      </c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45"/>
      <c r="AF69" s="145"/>
      <c r="AG69" s="145"/>
      <c r="AH69" s="164" t="s">
        <v>251</v>
      </c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45"/>
      <c r="AY69" s="145"/>
      <c r="AZ69" s="145"/>
      <c r="BA69" s="164" t="s">
        <v>252</v>
      </c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45"/>
      <c r="BU69" s="145"/>
      <c r="BV69" s="145"/>
      <c r="BW69" s="164" t="s">
        <v>253</v>
      </c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5"/>
      <c r="CL69" s="126"/>
      <c r="CN69" s="33"/>
      <c r="CO69" s="94"/>
      <c r="CP69" s="94"/>
      <c r="CQ69" s="94"/>
      <c r="CR69" s="94"/>
      <c r="CS69" s="94"/>
      <c r="CT69" s="94"/>
      <c r="CU69" s="94"/>
      <c r="CV69" s="98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36"/>
    </row>
    <row r="70" spans="1:180" ht="4.5" customHeight="1">
      <c r="A70" s="37"/>
      <c r="B70" s="359"/>
      <c r="C70" s="360"/>
      <c r="D70" s="360"/>
      <c r="E70" s="360"/>
      <c r="F70" s="360"/>
      <c r="G70" s="360"/>
      <c r="H70" s="360"/>
      <c r="I70" s="361"/>
      <c r="J70" s="166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2"/>
      <c r="AF70" s="2"/>
      <c r="AG70" s="2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2"/>
      <c r="AY70" s="2"/>
      <c r="AZ70" s="2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2"/>
      <c r="BU70" s="2"/>
      <c r="BV70" s="2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8"/>
      <c r="CL70" s="126"/>
      <c r="CN70" s="33"/>
      <c r="CO70" s="94"/>
      <c r="CP70" s="94"/>
      <c r="CQ70" s="94"/>
      <c r="CR70" s="94"/>
      <c r="CS70" s="94"/>
      <c r="CT70" s="94"/>
      <c r="CU70" s="94"/>
      <c r="CV70" s="98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36"/>
    </row>
    <row r="71" spans="1:180" ht="4.5" customHeight="1">
      <c r="A71" s="37"/>
      <c r="B71" s="359"/>
      <c r="C71" s="360"/>
      <c r="D71" s="360"/>
      <c r="E71" s="360"/>
      <c r="F71" s="360"/>
      <c r="G71" s="360"/>
      <c r="H71" s="360"/>
      <c r="I71" s="361"/>
      <c r="J71" s="166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2"/>
      <c r="AF71" s="2"/>
      <c r="AG71" s="2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2"/>
      <c r="AY71" s="2"/>
      <c r="AZ71" s="2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2"/>
      <c r="BU71" s="2"/>
      <c r="BV71" s="2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8"/>
      <c r="CL71" s="126"/>
      <c r="CN71" s="33"/>
      <c r="CO71" s="94"/>
      <c r="CP71" s="94"/>
      <c r="CQ71" s="94"/>
      <c r="CR71" s="94"/>
      <c r="CS71" s="94"/>
      <c r="CT71" s="94"/>
      <c r="CU71" s="94"/>
      <c r="CV71" s="98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36"/>
    </row>
    <row r="72" spans="1:180" ht="4.5" customHeight="1">
      <c r="A72" s="37"/>
      <c r="B72" s="359"/>
      <c r="C72" s="360"/>
      <c r="D72" s="360"/>
      <c r="E72" s="360"/>
      <c r="F72" s="360"/>
      <c r="G72" s="360"/>
      <c r="H72" s="360"/>
      <c r="I72" s="361"/>
      <c r="J72" s="166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2"/>
      <c r="AF72" s="2"/>
      <c r="AG72" s="2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2"/>
      <c r="AY72" s="2"/>
      <c r="AZ72" s="2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2"/>
      <c r="BU72" s="2"/>
      <c r="BV72" s="2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8"/>
      <c r="CL72" s="126"/>
      <c r="CN72" s="33"/>
      <c r="CO72" s="94"/>
      <c r="CP72" s="94"/>
      <c r="CQ72" s="94"/>
      <c r="CR72" s="94"/>
      <c r="CS72" s="94"/>
      <c r="CT72" s="94"/>
      <c r="CU72" s="94"/>
      <c r="CV72" s="98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36"/>
    </row>
    <row r="73" spans="1:180" ht="4.5" customHeight="1">
      <c r="A73" s="37"/>
      <c r="B73" s="359"/>
      <c r="C73" s="360"/>
      <c r="D73" s="360"/>
      <c r="E73" s="360"/>
      <c r="F73" s="360"/>
      <c r="G73" s="360"/>
      <c r="H73" s="360"/>
      <c r="I73" s="361"/>
      <c r="J73" s="169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46"/>
      <c r="AF73" s="146"/>
      <c r="AG73" s="146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46"/>
      <c r="AY73" s="146"/>
      <c r="AZ73" s="146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46"/>
      <c r="BU73" s="146"/>
      <c r="BV73" s="146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1"/>
      <c r="CL73" s="126"/>
      <c r="CN73" s="33"/>
      <c r="CO73" s="94"/>
      <c r="CP73" s="94"/>
      <c r="CQ73" s="94"/>
      <c r="CR73" s="94"/>
      <c r="CS73" s="94"/>
      <c r="CT73" s="94"/>
      <c r="CU73" s="94"/>
      <c r="CV73" s="98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36"/>
    </row>
    <row r="74" spans="1:134" ht="6" customHeight="1">
      <c r="A74" s="37"/>
      <c r="B74" s="359"/>
      <c r="C74" s="360"/>
      <c r="D74" s="360"/>
      <c r="E74" s="360"/>
      <c r="F74" s="360"/>
      <c r="G74" s="360"/>
      <c r="H74" s="360"/>
      <c r="I74" s="361"/>
      <c r="J74" s="163" t="s">
        <v>254</v>
      </c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5"/>
      <c r="AE74" s="71"/>
      <c r="AF74" s="71"/>
      <c r="AG74" s="71"/>
      <c r="AH74" s="172" t="s">
        <v>255</v>
      </c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71"/>
      <c r="AY74" s="71"/>
      <c r="AZ74" s="71"/>
      <c r="BA74" s="172" t="s">
        <v>252</v>
      </c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37"/>
      <c r="BU74" s="137"/>
      <c r="BV74" s="137"/>
      <c r="BW74" s="173" t="s">
        <v>253</v>
      </c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4"/>
      <c r="CL74" s="69"/>
      <c r="CQ74" s="34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6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</row>
    <row r="75" spans="1:134" ht="6" customHeight="1">
      <c r="A75" s="37"/>
      <c r="B75" s="359"/>
      <c r="C75" s="360"/>
      <c r="D75" s="360"/>
      <c r="E75" s="360"/>
      <c r="F75" s="360"/>
      <c r="G75" s="360"/>
      <c r="H75" s="360"/>
      <c r="I75" s="361"/>
      <c r="J75" s="166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8"/>
      <c r="AE75" s="42"/>
      <c r="AF75" s="42"/>
      <c r="AG75" s="42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42"/>
      <c r="AY75" s="42"/>
      <c r="AZ75" s="42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17"/>
      <c r="BU75" s="117"/>
      <c r="BV75" s="117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9"/>
      <c r="CL75" s="70"/>
      <c r="CQ75" s="34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6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</row>
    <row r="76" spans="1:134" ht="6" customHeight="1">
      <c r="A76" s="37"/>
      <c r="B76" s="359"/>
      <c r="C76" s="360"/>
      <c r="D76" s="360"/>
      <c r="E76" s="360"/>
      <c r="F76" s="360"/>
      <c r="G76" s="360"/>
      <c r="H76" s="360"/>
      <c r="I76" s="361"/>
      <c r="J76" s="166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8"/>
      <c r="AE76" s="42"/>
      <c r="AF76" s="42"/>
      <c r="AG76" s="42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42"/>
      <c r="AY76" s="42"/>
      <c r="AZ76" s="42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17"/>
      <c r="BU76" s="117"/>
      <c r="BV76" s="117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9"/>
      <c r="CL76" s="70"/>
      <c r="CQ76" s="28"/>
      <c r="CR76" s="28"/>
      <c r="CS76" s="28"/>
      <c r="CT76" s="28"/>
      <c r="CU76" s="28"/>
      <c r="CV76" s="28"/>
      <c r="CW76" s="29"/>
      <c r="CX76" s="30"/>
      <c r="CY76" s="30"/>
      <c r="CZ76" s="31"/>
      <c r="DA76" s="31"/>
      <c r="DB76" s="31"/>
      <c r="DC76" s="32"/>
      <c r="DD76" s="32"/>
      <c r="DE76" s="32"/>
      <c r="DF76" s="32"/>
      <c r="DG76" s="32"/>
      <c r="DH76" s="32"/>
      <c r="DI76" s="30"/>
      <c r="DJ76" s="30"/>
      <c r="DK76" s="30"/>
      <c r="DL76" s="32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</row>
    <row r="77" spans="1:116" ht="6" customHeight="1">
      <c r="A77" s="37"/>
      <c r="B77" s="359"/>
      <c r="C77" s="360"/>
      <c r="D77" s="360"/>
      <c r="E77" s="360"/>
      <c r="F77" s="360"/>
      <c r="G77" s="360"/>
      <c r="H77" s="360"/>
      <c r="I77" s="361"/>
      <c r="J77" s="166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8"/>
      <c r="AE77" s="148"/>
      <c r="AF77" s="148"/>
      <c r="AG77" s="148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48"/>
      <c r="AY77" s="148"/>
      <c r="AZ77" s="148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48"/>
      <c r="BU77" s="148"/>
      <c r="BV77" s="148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1"/>
      <c r="CL77" s="70"/>
      <c r="CZ77" s="14">
        <f>IF(OR(CX44=0,CX44=2,CX44=3),"",IF(HLOOKUP($CX$43,$DF$41:$DH$117,51,FALSE)=0,"",(HLOOKUP($CX$43,$DF$41:$DH$117,51,FALSE))))</f>
      </c>
      <c r="DA77" s="14"/>
      <c r="DB77" s="14"/>
      <c r="DD77" s="15"/>
      <c r="DE77" s="15" t="s">
        <v>189</v>
      </c>
      <c r="DF77" s="15"/>
      <c r="DG77" s="15"/>
      <c r="DH77" s="15">
        <v>51</v>
      </c>
      <c r="DI77" s="16"/>
      <c r="DJ77" s="16"/>
      <c r="DK77" s="16" t="s">
        <v>131</v>
      </c>
      <c r="DL77" s="15">
        <v>1948</v>
      </c>
    </row>
    <row r="78" spans="1:116" ht="6" customHeight="1">
      <c r="A78" s="37"/>
      <c r="B78" s="359"/>
      <c r="C78" s="360"/>
      <c r="D78" s="360"/>
      <c r="E78" s="360"/>
      <c r="F78" s="360"/>
      <c r="G78" s="360"/>
      <c r="H78" s="360"/>
      <c r="I78" s="361"/>
      <c r="J78" s="166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8"/>
      <c r="AE78" s="149"/>
      <c r="AF78" s="149"/>
      <c r="AG78" s="149"/>
      <c r="AH78" s="153" t="s">
        <v>256</v>
      </c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49"/>
      <c r="AY78" s="149"/>
      <c r="AZ78" s="149"/>
      <c r="BA78" s="153" t="s">
        <v>258</v>
      </c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49"/>
      <c r="BU78" s="149"/>
      <c r="BV78" s="149"/>
      <c r="BW78" s="156" t="s">
        <v>259</v>
      </c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7"/>
      <c r="CL78" s="70"/>
      <c r="CZ78" s="14"/>
      <c r="DA78" s="14"/>
      <c r="DB78" s="14"/>
      <c r="DD78" s="15"/>
      <c r="DE78" s="15"/>
      <c r="DF78" s="15"/>
      <c r="DG78" s="15"/>
      <c r="DH78" s="15"/>
      <c r="DI78" s="16"/>
      <c r="DJ78" s="16"/>
      <c r="DK78" s="16"/>
      <c r="DL78" s="15"/>
    </row>
    <row r="79" spans="1:116" ht="6" customHeight="1">
      <c r="A79" s="37"/>
      <c r="B79" s="359"/>
      <c r="C79" s="360"/>
      <c r="D79" s="360"/>
      <c r="E79" s="360"/>
      <c r="F79" s="360"/>
      <c r="G79" s="360"/>
      <c r="H79" s="360"/>
      <c r="I79" s="361"/>
      <c r="J79" s="166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8"/>
      <c r="AE79" s="117"/>
      <c r="AF79" s="117"/>
      <c r="AG79" s="117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17"/>
      <c r="AY79" s="117"/>
      <c r="AZ79" s="117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17"/>
      <c r="BU79" s="117"/>
      <c r="BV79" s="117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9"/>
      <c r="CL79" s="70"/>
      <c r="CZ79" s="14"/>
      <c r="DA79" s="14"/>
      <c r="DB79" s="14"/>
      <c r="DD79" s="15"/>
      <c r="DE79" s="15"/>
      <c r="DF79" s="15"/>
      <c r="DG79" s="15"/>
      <c r="DH79" s="15"/>
      <c r="DI79" s="16"/>
      <c r="DJ79" s="16"/>
      <c r="DK79" s="16"/>
      <c r="DL79" s="15"/>
    </row>
    <row r="80" spans="1:116" ht="6" customHeight="1">
      <c r="A80" s="37"/>
      <c r="B80" s="359"/>
      <c r="C80" s="360"/>
      <c r="D80" s="360"/>
      <c r="E80" s="360"/>
      <c r="F80" s="360"/>
      <c r="G80" s="360"/>
      <c r="H80" s="360"/>
      <c r="I80" s="361"/>
      <c r="J80" s="166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8"/>
      <c r="AE80" s="117"/>
      <c r="AF80" s="117"/>
      <c r="AG80" s="117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17"/>
      <c r="AY80" s="117"/>
      <c r="AZ80" s="117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17"/>
      <c r="BU80" s="117"/>
      <c r="BV80" s="117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9"/>
      <c r="CL80" s="70"/>
      <c r="CZ80" s="14"/>
      <c r="DA80" s="14"/>
      <c r="DB80" s="14"/>
      <c r="DD80" s="15"/>
      <c r="DE80" s="15"/>
      <c r="DF80" s="15"/>
      <c r="DG80" s="15"/>
      <c r="DH80" s="15"/>
      <c r="DI80" s="16"/>
      <c r="DJ80" s="16"/>
      <c r="DK80" s="16"/>
      <c r="DL80" s="15"/>
    </row>
    <row r="81" spans="1:116" ht="6" customHeight="1">
      <c r="A81" s="37"/>
      <c r="B81" s="359"/>
      <c r="C81" s="360"/>
      <c r="D81" s="360"/>
      <c r="E81" s="360"/>
      <c r="F81" s="360"/>
      <c r="G81" s="360"/>
      <c r="H81" s="360"/>
      <c r="I81" s="361"/>
      <c r="J81" s="166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8"/>
      <c r="AE81" s="148"/>
      <c r="AF81" s="148"/>
      <c r="AG81" s="148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48"/>
      <c r="AY81" s="148"/>
      <c r="AZ81" s="148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48"/>
      <c r="BU81" s="148"/>
      <c r="BV81" s="148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1"/>
      <c r="CL81" s="70"/>
      <c r="CZ81" s="14"/>
      <c r="DA81" s="14"/>
      <c r="DB81" s="14"/>
      <c r="DD81" s="15"/>
      <c r="DE81" s="15"/>
      <c r="DF81" s="15"/>
      <c r="DG81" s="15"/>
      <c r="DH81" s="15"/>
      <c r="DI81" s="16"/>
      <c r="DJ81" s="16"/>
      <c r="DK81" s="16"/>
      <c r="DL81" s="15"/>
    </row>
    <row r="82" spans="1:116" ht="6" customHeight="1">
      <c r="A82" s="37"/>
      <c r="B82" s="359"/>
      <c r="C82" s="360"/>
      <c r="D82" s="360"/>
      <c r="E82" s="360"/>
      <c r="F82" s="360"/>
      <c r="G82" s="360"/>
      <c r="H82" s="360"/>
      <c r="I82" s="361"/>
      <c r="J82" s="166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8"/>
      <c r="AE82" s="117"/>
      <c r="AF82" s="117"/>
      <c r="AG82" s="117"/>
      <c r="AH82" s="154" t="s">
        <v>257</v>
      </c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17"/>
      <c r="AY82" s="117"/>
      <c r="AZ82" s="117"/>
      <c r="BA82" s="158" t="s">
        <v>260</v>
      </c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38"/>
      <c r="CL82" s="70"/>
      <c r="CZ82" s="14"/>
      <c r="DA82" s="14"/>
      <c r="DB82" s="14"/>
      <c r="DD82" s="15"/>
      <c r="DE82" s="15"/>
      <c r="DF82" s="15"/>
      <c r="DG82" s="15"/>
      <c r="DH82" s="15"/>
      <c r="DI82" s="16"/>
      <c r="DJ82" s="16"/>
      <c r="DK82" s="16"/>
      <c r="DL82" s="15"/>
    </row>
    <row r="83" spans="1:116" ht="6" customHeight="1">
      <c r="A83" s="37"/>
      <c r="B83" s="359"/>
      <c r="C83" s="360"/>
      <c r="D83" s="360"/>
      <c r="E83" s="360"/>
      <c r="F83" s="360"/>
      <c r="G83" s="360"/>
      <c r="H83" s="360"/>
      <c r="I83" s="361"/>
      <c r="J83" s="166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8"/>
      <c r="AE83" s="117"/>
      <c r="AF83" s="117"/>
      <c r="AG83" s="117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17"/>
      <c r="AY83" s="117"/>
      <c r="AZ83" s="117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38"/>
      <c r="CL83" s="70"/>
      <c r="CZ83" s="14"/>
      <c r="DA83" s="14"/>
      <c r="DB83" s="14"/>
      <c r="DD83" s="15"/>
      <c r="DE83" s="15"/>
      <c r="DF83" s="15"/>
      <c r="DG83" s="15"/>
      <c r="DH83" s="15"/>
      <c r="DI83" s="16"/>
      <c r="DJ83" s="16"/>
      <c r="DK83" s="16"/>
      <c r="DL83" s="15"/>
    </row>
    <row r="84" spans="1:116" ht="6" customHeight="1">
      <c r="A84" s="37"/>
      <c r="B84" s="359"/>
      <c r="C84" s="360"/>
      <c r="D84" s="360"/>
      <c r="E84" s="360"/>
      <c r="F84" s="360"/>
      <c r="G84" s="360"/>
      <c r="H84" s="360"/>
      <c r="I84" s="361"/>
      <c r="J84" s="166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8"/>
      <c r="AE84" s="147"/>
      <c r="AF84" s="147"/>
      <c r="AG84" s="147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47"/>
      <c r="AY84" s="147"/>
      <c r="AZ84" s="147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0"/>
      <c r="CL84" s="140"/>
      <c r="CZ84" s="14"/>
      <c r="DA84" s="14"/>
      <c r="DB84" s="14"/>
      <c r="DD84" s="15"/>
      <c r="DE84" s="15"/>
      <c r="DF84" s="15"/>
      <c r="DG84" s="15"/>
      <c r="DH84" s="15"/>
      <c r="DI84" s="16"/>
      <c r="DJ84" s="16"/>
      <c r="DK84" s="16"/>
      <c r="DL84" s="15"/>
    </row>
    <row r="85" spans="1:116" ht="6" customHeight="1">
      <c r="A85" s="37"/>
      <c r="B85" s="362"/>
      <c r="C85" s="363"/>
      <c r="D85" s="363"/>
      <c r="E85" s="363"/>
      <c r="F85" s="363"/>
      <c r="G85" s="363"/>
      <c r="H85" s="363"/>
      <c r="I85" s="364"/>
      <c r="J85" s="169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1"/>
      <c r="AE85" s="143"/>
      <c r="AF85" s="143"/>
      <c r="AG85" s="143"/>
      <c r="AH85" s="310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143"/>
      <c r="AY85" s="143"/>
      <c r="AZ85" s="143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4"/>
      <c r="CL85" s="140"/>
      <c r="CZ85" s="14"/>
      <c r="DA85" s="14"/>
      <c r="DB85" s="14"/>
      <c r="DD85" s="15"/>
      <c r="DE85" s="15"/>
      <c r="DF85" s="15"/>
      <c r="DG85" s="15"/>
      <c r="DH85" s="15"/>
      <c r="DI85" s="16"/>
      <c r="DJ85" s="16"/>
      <c r="DK85" s="16"/>
      <c r="DL85" s="15"/>
    </row>
    <row r="86" spans="1:116" ht="6" customHeight="1">
      <c r="A86" s="37"/>
      <c r="B86" s="256" t="s">
        <v>226</v>
      </c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40"/>
      <c r="CZ86" s="14"/>
      <c r="DA86" s="14"/>
      <c r="DB86" s="14"/>
      <c r="DD86" s="15"/>
      <c r="DE86" s="15"/>
      <c r="DF86" s="15"/>
      <c r="DG86" s="15"/>
      <c r="DH86" s="15"/>
      <c r="DI86" s="16"/>
      <c r="DJ86" s="16"/>
      <c r="DK86" s="16"/>
      <c r="DL86" s="15"/>
    </row>
    <row r="87" spans="1:116" ht="6" customHeight="1">
      <c r="A87" s="37"/>
      <c r="B87" s="365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40"/>
      <c r="CZ87" s="14"/>
      <c r="DA87" s="14"/>
      <c r="DB87" s="14"/>
      <c r="DD87" s="15"/>
      <c r="DE87" s="15"/>
      <c r="DF87" s="15"/>
      <c r="DG87" s="15"/>
      <c r="DH87" s="15"/>
      <c r="DI87" s="16"/>
      <c r="DJ87" s="16"/>
      <c r="DK87" s="16"/>
      <c r="DL87" s="15"/>
    </row>
    <row r="88" spans="1:116" ht="6" customHeight="1">
      <c r="A88" s="37"/>
      <c r="B88" s="365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40"/>
      <c r="CZ88" s="14"/>
      <c r="DA88" s="14"/>
      <c r="DB88" s="14"/>
      <c r="DD88" s="15"/>
      <c r="DE88" s="15"/>
      <c r="DF88" s="15"/>
      <c r="DG88" s="15"/>
      <c r="DH88" s="15"/>
      <c r="DI88" s="16"/>
      <c r="DJ88" s="16"/>
      <c r="DK88" s="16"/>
      <c r="DL88" s="15"/>
    </row>
    <row r="89" spans="1:116" ht="6" customHeight="1">
      <c r="A89" s="37"/>
      <c r="B89" s="141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40"/>
      <c r="CZ89" s="14"/>
      <c r="DA89" s="14"/>
      <c r="DB89" s="14"/>
      <c r="DD89" s="15"/>
      <c r="DE89" s="15"/>
      <c r="DF89" s="15"/>
      <c r="DG89" s="15"/>
      <c r="DH89" s="15"/>
      <c r="DI89" s="16"/>
      <c r="DJ89" s="16"/>
      <c r="DK89" s="16"/>
      <c r="DL89" s="15"/>
    </row>
    <row r="90" spans="1:116" ht="6" customHeight="1">
      <c r="A90" s="37"/>
      <c r="B90" s="141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40"/>
      <c r="CZ90" s="14"/>
      <c r="DA90" s="14"/>
      <c r="DB90" s="14"/>
      <c r="DD90" s="15"/>
      <c r="DE90" s="15"/>
      <c r="DF90" s="15"/>
      <c r="DG90" s="15"/>
      <c r="DH90" s="15"/>
      <c r="DI90" s="16"/>
      <c r="DJ90" s="16"/>
      <c r="DK90" s="16"/>
      <c r="DL90" s="15"/>
    </row>
    <row r="91" spans="1:116" ht="6" customHeight="1">
      <c r="A91" s="37"/>
      <c r="B91" s="141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40"/>
      <c r="CZ91" s="14"/>
      <c r="DA91" s="14"/>
      <c r="DB91" s="14"/>
      <c r="DD91" s="15"/>
      <c r="DE91" s="15"/>
      <c r="DF91" s="15"/>
      <c r="DG91" s="15"/>
      <c r="DH91" s="15"/>
      <c r="DI91" s="16"/>
      <c r="DJ91" s="16"/>
      <c r="DK91" s="16"/>
      <c r="DL91" s="15"/>
    </row>
    <row r="92" spans="1:116" ht="6" customHeight="1">
      <c r="A92" s="37"/>
      <c r="B92" s="141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40"/>
      <c r="CZ92" s="14"/>
      <c r="DA92" s="14"/>
      <c r="DB92" s="14"/>
      <c r="DD92" s="15"/>
      <c r="DE92" s="15"/>
      <c r="DF92" s="15"/>
      <c r="DG92" s="15"/>
      <c r="DH92" s="15"/>
      <c r="DI92" s="16"/>
      <c r="DJ92" s="16"/>
      <c r="DK92" s="16"/>
      <c r="DL92" s="15"/>
    </row>
    <row r="93" spans="1:116" ht="6" customHeight="1">
      <c r="A93" s="37"/>
      <c r="B93" s="141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40"/>
      <c r="CZ93" s="14"/>
      <c r="DA93" s="14"/>
      <c r="DB93" s="14"/>
      <c r="DD93" s="15"/>
      <c r="DE93" s="15"/>
      <c r="DF93" s="15"/>
      <c r="DG93" s="15"/>
      <c r="DH93" s="15"/>
      <c r="DI93" s="16"/>
      <c r="DJ93" s="16"/>
      <c r="DK93" s="16"/>
      <c r="DL93" s="15"/>
    </row>
    <row r="94" spans="1:116" ht="6" customHeight="1">
      <c r="A94" s="37"/>
      <c r="B94" s="141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40"/>
      <c r="CZ94" s="14"/>
      <c r="DA94" s="14"/>
      <c r="DB94" s="14"/>
      <c r="DD94" s="15"/>
      <c r="DE94" s="15"/>
      <c r="DF94" s="15"/>
      <c r="DG94" s="15"/>
      <c r="DH94" s="15"/>
      <c r="DI94" s="16"/>
      <c r="DJ94" s="16"/>
      <c r="DK94" s="16"/>
      <c r="DL94" s="15"/>
    </row>
    <row r="95" spans="1:116" ht="6" customHeight="1">
      <c r="A95" s="37"/>
      <c r="B95" s="141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40"/>
      <c r="CZ95" s="14"/>
      <c r="DA95" s="14"/>
      <c r="DB95" s="14"/>
      <c r="DD95" s="15"/>
      <c r="DE95" s="15"/>
      <c r="DF95" s="15"/>
      <c r="DG95" s="15"/>
      <c r="DH95" s="15"/>
      <c r="DI95" s="16"/>
      <c r="DJ95" s="16"/>
      <c r="DK95" s="16"/>
      <c r="DL95" s="15"/>
    </row>
    <row r="96" spans="1:116" ht="6" customHeight="1">
      <c r="A96" s="37"/>
      <c r="B96" s="141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40"/>
      <c r="CZ96" s="14"/>
      <c r="DA96" s="14"/>
      <c r="DB96" s="14"/>
      <c r="DD96" s="15"/>
      <c r="DE96" s="15"/>
      <c r="DF96" s="15"/>
      <c r="DG96" s="15"/>
      <c r="DH96" s="15"/>
      <c r="DI96" s="16"/>
      <c r="DJ96" s="16"/>
      <c r="DK96" s="16"/>
      <c r="DL96" s="15"/>
    </row>
    <row r="97" spans="1:116" ht="6" customHeight="1">
      <c r="A97" s="37"/>
      <c r="B97" s="141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40"/>
      <c r="CZ97" s="14"/>
      <c r="DA97" s="14"/>
      <c r="DB97" s="14"/>
      <c r="DD97" s="15"/>
      <c r="DE97" s="15"/>
      <c r="DF97" s="15"/>
      <c r="DG97" s="15"/>
      <c r="DH97" s="15"/>
      <c r="DI97" s="16"/>
      <c r="DJ97" s="16"/>
      <c r="DK97" s="16"/>
      <c r="DL97" s="15"/>
    </row>
    <row r="98" spans="1:116" ht="6" customHeight="1">
      <c r="A98" s="37"/>
      <c r="B98" s="141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40"/>
      <c r="CZ98" s="14"/>
      <c r="DA98" s="14"/>
      <c r="DB98" s="14"/>
      <c r="DD98" s="15"/>
      <c r="DE98" s="15"/>
      <c r="DF98" s="15"/>
      <c r="DG98" s="15"/>
      <c r="DH98" s="15"/>
      <c r="DI98" s="16"/>
      <c r="DJ98" s="16"/>
      <c r="DK98" s="16"/>
      <c r="DL98" s="15"/>
    </row>
    <row r="99" spans="1:116" ht="6" customHeight="1">
      <c r="A99" s="37"/>
      <c r="B99" s="141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40"/>
      <c r="CZ99" s="14"/>
      <c r="DA99" s="14"/>
      <c r="DB99" s="14"/>
      <c r="DD99" s="15"/>
      <c r="DE99" s="15"/>
      <c r="DF99" s="15"/>
      <c r="DG99" s="15"/>
      <c r="DH99" s="15"/>
      <c r="DI99" s="16"/>
      <c r="DJ99" s="16"/>
      <c r="DK99" s="16"/>
      <c r="DL99" s="15"/>
    </row>
    <row r="100" spans="1:116" ht="6" customHeight="1">
      <c r="A100" s="37"/>
      <c r="B100" s="141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40"/>
      <c r="CZ100" s="14"/>
      <c r="DA100" s="14"/>
      <c r="DB100" s="14"/>
      <c r="DD100" s="15"/>
      <c r="DE100" s="15"/>
      <c r="DF100" s="15"/>
      <c r="DG100" s="15"/>
      <c r="DH100" s="15"/>
      <c r="DI100" s="16"/>
      <c r="DJ100" s="16"/>
      <c r="DK100" s="16"/>
      <c r="DL100" s="15"/>
    </row>
    <row r="101" spans="1:116" ht="6" customHeight="1">
      <c r="A101" s="37"/>
      <c r="B101" s="141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40"/>
      <c r="CZ101" s="14"/>
      <c r="DA101" s="14"/>
      <c r="DB101" s="14"/>
      <c r="DD101" s="15"/>
      <c r="DE101" s="15"/>
      <c r="DF101" s="15"/>
      <c r="DG101" s="15"/>
      <c r="DH101" s="15"/>
      <c r="DI101" s="16"/>
      <c r="DJ101" s="16"/>
      <c r="DK101" s="16"/>
      <c r="DL101" s="15"/>
    </row>
    <row r="102" spans="1:116" ht="6" customHeight="1">
      <c r="A102" s="37"/>
      <c r="B102" s="141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40"/>
      <c r="CZ102" s="14"/>
      <c r="DA102" s="14"/>
      <c r="DB102" s="14"/>
      <c r="DD102" s="15"/>
      <c r="DE102" s="15"/>
      <c r="DF102" s="15"/>
      <c r="DG102" s="15"/>
      <c r="DH102" s="15"/>
      <c r="DI102" s="16"/>
      <c r="DJ102" s="16"/>
      <c r="DK102" s="16"/>
      <c r="DL102" s="15"/>
    </row>
    <row r="103" spans="1:116" ht="6" customHeight="1">
      <c r="A103" s="37"/>
      <c r="B103" s="141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40"/>
      <c r="CZ103" s="14"/>
      <c r="DA103" s="14"/>
      <c r="DB103" s="14"/>
      <c r="DD103" s="15"/>
      <c r="DE103" s="15"/>
      <c r="DF103" s="15"/>
      <c r="DG103" s="15"/>
      <c r="DH103" s="15"/>
      <c r="DI103" s="16"/>
      <c r="DJ103" s="16"/>
      <c r="DK103" s="16"/>
      <c r="DL103" s="15"/>
    </row>
    <row r="104" spans="1:116" ht="6" customHeight="1">
      <c r="A104" s="37"/>
      <c r="B104" s="14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40"/>
      <c r="CZ104" s="14"/>
      <c r="DA104" s="14"/>
      <c r="DB104" s="14"/>
      <c r="DD104" s="15"/>
      <c r="DE104" s="15"/>
      <c r="DF104" s="15"/>
      <c r="DG104" s="15"/>
      <c r="DH104" s="15"/>
      <c r="DI104" s="16"/>
      <c r="DJ104" s="16"/>
      <c r="DK104" s="16"/>
      <c r="DL104" s="15"/>
    </row>
    <row r="105" spans="1:116" ht="6" customHeight="1">
      <c r="A105" s="37"/>
      <c r="B105" s="141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40"/>
      <c r="CZ105" s="14"/>
      <c r="DA105" s="14"/>
      <c r="DB105" s="14"/>
      <c r="DD105" s="15"/>
      <c r="DE105" s="15"/>
      <c r="DF105" s="15"/>
      <c r="DG105" s="15"/>
      <c r="DH105" s="15"/>
      <c r="DI105" s="16"/>
      <c r="DJ105" s="16"/>
      <c r="DK105" s="16"/>
      <c r="DL105" s="15"/>
    </row>
    <row r="106" spans="1:116" ht="6" customHeight="1">
      <c r="A106" s="37"/>
      <c r="B106" s="141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40"/>
      <c r="CZ106" s="14"/>
      <c r="DA106" s="14"/>
      <c r="DB106" s="14"/>
      <c r="DD106" s="15"/>
      <c r="DE106" s="15"/>
      <c r="DF106" s="15"/>
      <c r="DG106" s="15"/>
      <c r="DH106" s="15"/>
      <c r="DI106" s="16"/>
      <c r="DJ106" s="16"/>
      <c r="DK106" s="16"/>
      <c r="DL106" s="15"/>
    </row>
    <row r="107" spans="1:116" ht="6" customHeight="1">
      <c r="A107" s="37"/>
      <c r="B107" s="141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40"/>
      <c r="CZ107" s="14"/>
      <c r="DA107" s="14"/>
      <c r="DB107" s="14"/>
      <c r="DD107" s="15"/>
      <c r="DE107" s="15"/>
      <c r="DF107" s="15"/>
      <c r="DG107" s="15"/>
      <c r="DH107" s="15"/>
      <c r="DI107" s="16"/>
      <c r="DJ107" s="16"/>
      <c r="DK107" s="16"/>
      <c r="DL107" s="15"/>
    </row>
    <row r="108" spans="1:116" ht="6" customHeight="1">
      <c r="A108" s="37"/>
      <c r="B108" s="141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40"/>
      <c r="CZ108" s="14"/>
      <c r="DA108" s="14"/>
      <c r="DB108" s="14"/>
      <c r="DD108" s="15"/>
      <c r="DE108" s="15"/>
      <c r="DF108" s="15"/>
      <c r="DG108" s="15"/>
      <c r="DH108" s="15"/>
      <c r="DI108" s="16"/>
      <c r="DJ108" s="16"/>
      <c r="DK108" s="16"/>
      <c r="DL108" s="15"/>
    </row>
    <row r="109" spans="1:116" ht="6" customHeight="1">
      <c r="A109" s="37"/>
      <c r="B109" s="141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40"/>
      <c r="CZ109" s="14"/>
      <c r="DA109" s="14"/>
      <c r="DB109" s="14"/>
      <c r="DD109" s="15"/>
      <c r="DE109" s="15"/>
      <c r="DF109" s="15"/>
      <c r="DG109" s="15"/>
      <c r="DH109" s="15"/>
      <c r="DI109" s="16"/>
      <c r="DJ109" s="16"/>
      <c r="DK109" s="16"/>
      <c r="DL109" s="15"/>
    </row>
    <row r="110" spans="1:116" ht="6" customHeight="1">
      <c r="A110" s="37"/>
      <c r="B110" s="141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40"/>
      <c r="CZ110" s="14"/>
      <c r="DA110" s="14"/>
      <c r="DB110" s="14"/>
      <c r="DD110" s="15"/>
      <c r="DE110" s="15"/>
      <c r="DF110" s="15"/>
      <c r="DG110" s="15"/>
      <c r="DH110" s="15"/>
      <c r="DI110" s="16"/>
      <c r="DJ110" s="16"/>
      <c r="DK110" s="16"/>
      <c r="DL110" s="15"/>
    </row>
    <row r="111" spans="1:116" ht="6" customHeight="1">
      <c r="A111" s="37"/>
      <c r="B111" s="141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40"/>
      <c r="CZ111" s="14"/>
      <c r="DA111" s="14"/>
      <c r="DB111" s="14"/>
      <c r="DD111" s="15"/>
      <c r="DE111" s="15"/>
      <c r="DF111" s="15"/>
      <c r="DG111" s="15"/>
      <c r="DH111" s="15"/>
      <c r="DI111" s="16"/>
      <c r="DJ111" s="16"/>
      <c r="DK111" s="16"/>
      <c r="DL111" s="15"/>
    </row>
    <row r="112" spans="1:116" ht="6" customHeight="1">
      <c r="A112" s="37"/>
      <c r="B112" s="141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40"/>
      <c r="CZ112" s="14">
        <f>IF(OR(CX44=0,CX44=2,CX44=3),"",IF(HLOOKUP($CX$43,$DF$41:$DH$117,52,FALSE)=0,"",(HLOOKUP($CX$43,$DF$41:$DH$117,52,FALSE))))</f>
      </c>
      <c r="DA112" s="14"/>
      <c r="DB112" s="14"/>
      <c r="DD112" s="15"/>
      <c r="DE112" s="15" t="s">
        <v>189</v>
      </c>
      <c r="DF112" s="15"/>
      <c r="DG112" s="15"/>
      <c r="DH112" s="15">
        <v>52</v>
      </c>
      <c r="DI112" s="16"/>
      <c r="DJ112" s="16"/>
      <c r="DK112" s="16" t="s">
        <v>132</v>
      </c>
      <c r="DL112" s="15">
        <v>1949</v>
      </c>
    </row>
    <row r="113" spans="1:116" ht="6.75" customHeight="1">
      <c r="A113" s="37"/>
      <c r="B113" s="141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40"/>
      <c r="CZ113" s="14">
        <f>IF(OR(CX44=0,CX44=2,CX44=3),"",IF(HLOOKUP($CX$43,$DF$41:$DH$117,53,FALSE)=0,"",(HLOOKUP($CX$43,$DF$41:$DH$117,53,FALSE))))</f>
      </c>
      <c r="DA113" s="14"/>
      <c r="DB113" s="14"/>
      <c r="DD113" s="15"/>
      <c r="DE113" s="15" t="s">
        <v>189</v>
      </c>
      <c r="DF113" s="15"/>
      <c r="DG113" s="15"/>
      <c r="DH113" s="15">
        <v>53</v>
      </c>
      <c r="DI113" s="16"/>
      <c r="DJ113" s="16"/>
      <c r="DK113" s="16" t="s">
        <v>133</v>
      </c>
      <c r="DL113" s="15">
        <v>1950</v>
      </c>
    </row>
    <row r="114" spans="1:116" ht="6.75" customHeight="1">
      <c r="A114" s="37"/>
      <c r="B114" s="141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40"/>
      <c r="CZ114" s="14">
        <f>IF(OR(CX44=0,CX44=2,CX44=3),"",IF(HLOOKUP($CX$43,$DF$41:$DH$117,54,FALSE)=0,"",(HLOOKUP($CX$43,$DF$41:$DH$117,54,FALSE))))</f>
      </c>
      <c r="DA114" s="14"/>
      <c r="DB114" s="14"/>
      <c r="DD114" s="15"/>
      <c r="DE114" s="15" t="s">
        <v>189</v>
      </c>
      <c r="DF114" s="15"/>
      <c r="DG114" s="15"/>
      <c r="DH114" s="15">
        <v>54</v>
      </c>
      <c r="DI114" s="16"/>
      <c r="DJ114" s="16"/>
      <c r="DK114" s="16" t="s">
        <v>134</v>
      </c>
      <c r="DL114" s="15">
        <v>1951</v>
      </c>
    </row>
    <row r="115" spans="1:116" ht="6" customHeight="1">
      <c r="A115" s="37"/>
      <c r="B115" s="141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40"/>
      <c r="CZ115" s="14">
        <f>IF(OR(CX44=0,CX44=2,CX44=3),"",IF(HLOOKUP($CX$43,$DF$41:$DH$117,55,FALSE)=0,"",(HLOOKUP($CX$43,$DF$41:$DH$117,55,FALSE))))</f>
      </c>
      <c r="DA115" s="14"/>
      <c r="DB115" s="14"/>
      <c r="DD115" s="15"/>
      <c r="DE115" s="15" t="s">
        <v>189</v>
      </c>
      <c r="DF115" s="15"/>
      <c r="DG115" s="15"/>
      <c r="DH115" s="15">
        <v>55</v>
      </c>
      <c r="DI115" s="16"/>
      <c r="DJ115" s="16"/>
      <c r="DK115" s="16" t="s">
        <v>135</v>
      </c>
      <c r="DL115" s="15">
        <v>1952</v>
      </c>
    </row>
    <row r="116" spans="1:116" ht="6" customHeight="1">
      <c r="A116" s="37"/>
      <c r="B116" s="141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40"/>
      <c r="CZ116" s="14">
        <f>IF(OR(CX44=0,CX44=2,CX44=3),"",IF(HLOOKUP($CX$43,$DF$41:$DH$117,56,FALSE)=0,"",(HLOOKUP($CX$43,$DF$41:$DH$117,56,FALSE))))</f>
      </c>
      <c r="DA116" s="14"/>
      <c r="DB116" s="14"/>
      <c r="DD116" s="15"/>
      <c r="DE116" s="15" t="s">
        <v>189</v>
      </c>
      <c r="DF116" s="15"/>
      <c r="DG116" s="15"/>
      <c r="DH116" s="15">
        <v>56</v>
      </c>
      <c r="DI116" s="16"/>
      <c r="DJ116" s="16"/>
      <c r="DK116" s="16" t="s">
        <v>136</v>
      </c>
      <c r="DL116" s="15">
        <v>1953</v>
      </c>
    </row>
    <row r="117" spans="1:116" ht="6" customHeight="1">
      <c r="A117" s="37"/>
      <c r="B117" s="142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4"/>
      <c r="CZ117" s="14">
        <f>IF(OR(CX44=0,CX44=2,CX44=3),"",IF(HLOOKUP($CX$43,$DF$41:$DH$117,58,FALSE)=0,"",(HLOOKUP($CX$43,$DF$41:$DH$117,58,FALSE))))</f>
      </c>
      <c r="DA117" s="14"/>
      <c r="DB117" s="14"/>
      <c r="DD117" s="15"/>
      <c r="DE117" s="15" t="s">
        <v>189</v>
      </c>
      <c r="DF117" s="15"/>
      <c r="DG117" s="15"/>
      <c r="DH117" s="15">
        <v>58</v>
      </c>
      <c r="DI117" s="16"/>
      <c r="DJ117" s="16"/>
      <c r="DK117" s="16" t="s">
        <v>137</v>
      </c>
      <c r="DL117" s="15">
        <v>1955</v>
      </c>
    </row>
    <row r="118" spans="1:116" ht="4.5" customHeight="1">
      <c r="A118" s="37"/>
      <c r="B118" s="194" t="s">
        <v>229</v>
      </c>
      <c r="C118" s="346"/>
      <c r="D118" s="346"/>
      <c r="E118" s="346"/>
      <c r="F118" s="346"/>
      <c r="G118" s="346"/>
      <c r="H118" s="346"/>
      <c r="I118" s="347"/>
      <c r="J118" s="344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  <c r="AD118" s="282"/>
      <c r="AE118" s="282"/>
      <c r="AF118" s="282"/>
      <c r="AG118" s="282"/>
      <c r="AH118" s="282"/>
      <c r="AI118" s="282"/>
      <c r="AJ118" s="282"/>
      <c r="AK118" s="282"/>
      <c r="AL118" s="282"/>
      <c r="AM118" s="282"/>
      <c r="AN118" s="282"/>
      <c r="AO118" s="282"/>
      <c r="AP118" s="282"/>
      <c r="AQ118" s="282"/>
      <c r="AR118" s="282"/>
      <c r="AS118" s="282"/>
      <c r="AT118" s="282"/>
      <c r="AU118" s="282"/>
      <c r="AV118" s="282"/>
      <c r="AW118" s="282"/>
      <c r="AX118" s="282"/>
      <c r="AY118" s="282"/>
      <c r="AZ118" s="283"/>
      <c r="BA118" s="325" t="s">
        <v>68</v>
      </c>
      <c r="BB118" s="326"/>
      <c r="BC118" s="326"/>
      <c r="BD118" s="326"/>
      <c r="BE118" s="326"/>
      <c r="BF118" s="326"/>
      <c r="BG118" s="326"/>
      <c r="BH118" s="326"/>
      <c r="BI118" s="326"/>
      <c r="BJ118" s="327"/>
      <c r="BK118" s="121"/>
      <c r="BL118" s="115"/>
      <c r="BM118" s="115"/>
      <c r="BN118" s="115"/>
      <c r="BO118" s="115"/>
      <c r="BP118" s="115"/>
      <c r="BQ118" s="115"/>
      <c r="BR118" s="58"/>
      <c r="BS118" s="58"/>
      <c r="BT118" s="58"/>
      <c r="BU118" s="115"/>
      <c r="BV118" s="115"/>
      <c r="BW118" s="115"/>
      <c r="BX118" s="115"/>
      <c r="BY118" s="115"/>
      <c r="BZ118" s="115"/>
      <c r="CA118" s="115"/>
      <c r="CB118" s="58"/>
      <c r="CC118" s="58"/>
      <c r="CD118" s="58"/>
      <c r="CE118" s="115"/>
      <c r="CF118" s="115"/>
      <c r="CG118" s="115"/>
      <c r="CH118" s="115"/>
      <c r="CI118" s="115"/>
      <c r="CJ118" s="115"/>
      <c r="CK118" s="115"/>
      <c r="CL118" s="124"/>
      <c r="DD118" s="9"/>
      <c r="DE118" s="9"/>
      <c r="DF118" s="9"/>
      <c r="DG118" s="9"/>
      <c r="DH118" s="9"/>
      <c r="DK118" s="9" t="s">
        <v>138</v>
      </c>
      <c r="DL118" s="10">
        <v>1989</v>
      </c>
    </row>
    <row r="119" spans="1:116" ht="4.5" customHeight="1">
      <c r="A119" s="37"/>
      <c r="B119" s="348"/>
      <c r="C119" s="349"/>
      <c r="D119" s="349"/>
      <c r="E119" s="349"/>
      <c r="F119" s="349"/>
      <c r="G119" s="349"/>
      <c r="H119" s="349"/>
      <c r="I119" s="350"/>
      <c r="J119" s="344"/>
      <c r="K119" s="282"/>
      <c r="L119" s="282"/>
      <c r="M119" s="282"/>
      <c r="N119" s="282"/>
      <c r="O119" s="282"/>
      <c r="P119" s="282"/>
      <c r="Q119" s="282"/>
      <c r="R119" s="282"/>
      <c r="S119" s="282"/>
      <c r="T119" s="282"/>
      <c r="U119" s="282"/>
      <c r="V119" s="282"/>
      <c r="W119" s="282"/>
      <c r="X119" s="282"/>
      <c r="Y119" s="282"/>
      <c r="Z119" s="282"/>
      <c r="AA119" s="282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2"/>
      <c r="AL119" s="282"/>
      <c r="AM119" s="282"/>
      <c r="AN119" s="282"/>
      <c r="AO119" s="282"/>
      <c r="AP119" s="282"/>
      <c r="AQ119" s="282"/>
      <c r="AR119" s="282"/>
      <c r="AS119" s="282"/>
      <c r="AT119" s="282"/>
      <c r="AU119" s="282"/>
      <c r="AV119" s="282"/>
      <c r="AW119" s="282"/>
      <c r="AX119" s="282"/>
      <c r="AY119" s="282"/>
      <c r="AZ119" s="283"/>
      <c r="BA119" s="325"/>
      <c r="BB119" s="326"/>
      <c r="BC119" s="326"/>
      <c r="BD119" s="326"/>
      <c r="BE119" s="326"/>
      <c r="BF119" s="326"/>
      <c r="BG119" s="326"/>
      <c r="BH119" s="326"/>
      <c r="BI119" s="326"/>
      <c r="BJ119" s="327"/>
      <c r="BK119" s="121"/>
      <c r="BL119" s="115"/>
      <c r="BM119" s="115"/>
      <c r="BN119" s="115"/>
      <c r="BO119" s="115"/>
      <c r="BP119" s="115"/>
      <c r="BQ119" s="115"/>
      <c r="BR119" s="58"/>
      <c r="BS119" s="58"/>
      <c r="BT119" s="58"/>
      <c r="BU119" s="115"/>
      <c r="BV119" s="115"/>
      <c r="BW119" s="115"/>
      <c r="BX119" s="115"/>
      <c r="BY119" s="115"/>
      <c r="BZ119" s="115"/>
      <c r="CA119" s="115"/>
      <c r="CB119" s="58"/>
      <c r="CC119" s="58"/>
      <c r="CD119" s="58"/>
      <c r="CE119" s="115"/>
      <c r="CF119" s="115"/>
      <c r="CG119" s="115"/>
      <c r="CH119" s="115"/>
      <c r="CI119" s="115"/>
      <c r="CJ119" s="115"/>
      <c r="CK119" s="115"/>
      <c r="CL119" s="124"/>
      <c r="DD119" s="9"/>
      <c r="DE119" s="9"/>
      <c r="DF119" s="9"/>
      <c r="DG119" s="9"/>
      <c r="DH119" s="9"/>
      <c r="DK119" s="9" t="s">
        <v>103</v>
      </c>
      <c r="DL119" s="10">
        <v>1989</v>
      </c>
    </row>
    <row r="120" spans="1:116" ht="4.5" customHeight="1">
      <c r="A120" s="37"/>
      <c r="B120" s="348"/>
      <c r="C120" s="349"/>
      <c r="D120" s="349"/>
      <c r="E120" s="349"/>
      <c r="F120" s="349"/>
      <c r="G120" s="349"/>
      <c r="H120" s="349"/>
      <c r="I120" s="350"/>
      <c r="J120" s="344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  <c r="AA120" s="282"/>
      <c r="AB120" s="282"/>
      <c r="AC120" s="282"/>
      <c r="AD120" s="282"/>
      <c r="AE120" s="282"/>
      <c r="AF120" s="282"/>
      <c r="AG120" s="282"/>
      <c r="AH120" s="282"/>
      <c r="AI120" s="282"/>
      <c r="AJ120" s="282"/>
      <c r="AK120" s="282"/>
      <c r="AL120" s="282"/>
      <c r="AM120" s="282"/>
      <c r="AN120" s="282"/>
      <c r="AO120" s="282"/>
      <c r="AP120" s="282"/>
      <c r="AQ120" s="282"/>
      <c r="AR120" s="282"/>
      <c r="AS120" s="282"/>
      <c r="AT120" s="282"/>
      <c r="AU120" s="282"/>
      <c r="AV120" s="282"/>
      <c r="AW120" s="282"/>
      <c r="AX120" s="282"/>
      <c r="AY120" s="282"/>
      <c r="AZ120" s="283"/>
      <c r="BA120" s="325"/>
      <c r="BB120" s="326"/>
      <c r="BC120" s="326"/>
      <c r="BD120" s="326"/>
      <c r="BE120" s="326"/>
      <c r="BF120" s="326"/>
      <c r="BG120" s="326"/>
      <c r="BH120" s="326"/>
      <c r="BI120" s="326"/>
      <c r="BJ120" s="327"/>
      <c r="BK120" s="121"/>
      <c r="BL120" s="115"/>
      <c r="BM120" s="115"/>
      <c r="BN120" s="115"/>
      <c r="BO120" s="115"/>
      <c r="BP120" s="115"/>
      <c r="BQ120" s="115"/>
      <c r="BR120" s="58"/>
      <c r="BS120" s="58"/>
      <c r="BT120" s="58"/>
      <c r="BU120" s="115"/>
      <c r="BV120" s="115"/>
      <c r="BW120" s="115"/>
      <c r="BX120" s="115"/>
      <c r="BY120" s="115"/>
      <c r="BZ120" s="115"/>
      <c r="CA120" s="115"/>
      <c r="CB120" s="58"/>
      <c r="CC120" s="58"/>
      <c r="CD120" s="58"/>
      <c r="CE120" s="115"/>
      <c r="CF120" s="115"/>
      <c r="CG120" s="115"/>
      <c r="CH120" s="115"/>
      <c r="CI120" s="115"/>
      <c r="CJ120" s="115"/>
      <c r="CK120" s="115"/>
      <c r="CL120" s="124"/>
      <c r="DD120" s="9"/>
      <c r="DE120" s="9"/>
      <c r="DF120" s="9"/>
      <c r="DG120" s="9"/>
      <c r="DH120" s="9"/>
      <c r="DL120" s="10"/>
    </row>
    <row r="121" spans="1:116" ht="4.5" customHeight="1">
      <c r="A121" s="37"/>
      <c r="B121" s="348"/>
      <c r="C121" s="349"/>
      <c r="D121" s="349"/>
      <c r="E121" s="349"/>
      <c r="F121" s="349"/>
      <c r="G121" s="349"/>
      <c r="H121" s="349"/>
      <c r="I121" s="350"/>
      <c r="J121" s="344"/>
      <c r="K121" s="282"/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282"/>
      <c r="Z121" s="282"/>
      <c r="AA121" s="282"/>
      <c r="AB121" s="282"/>
      <c r="AC121" s="282"/>
      <c r="AD121" s="282"/>
      <c r="AE121" s="282"/>
      <c r="AF121" s="282"/>
      <c r="AG121" s="282"/>
      <c r="AH121" s="282"/>
      <c r="AI121" s="282"/>
      <c r="AJ121" s="282"/>
      <c r="AK121" s="282"/>
      <c r="AL121" s="282"/>
      <c r="AM121" s="282"/>
      <c r="AN121" s="282"/>
      <c r="AO121" s="282"/>
      <c r="AP121" s="282"/>
      <c r="AQ121" s="282"/>
      <c r="AR121" s="282"/>
      <c r="AS121" s="282"/>
      <c r="AT121" s="282"/>
      <c r="AU121" s="282"/>
      <c r="AV121" s="282"/>
      <c r="AW121" s="282"/>
      <c r="AX121" s="282"/>
      <c r="AY121" s="282"/>
      <c r="AZ121" s="283"/>
      <c r="BA121" s="325"/>
      <c r="BB121" s="326"/>
      <c r="BC121" s="326"/>
      <c r="BD121" s="326"/>
      <c r="BE121" s="326"/>
      <c r="BF121" s="326"/>
      <c r="BG121" s="326"/>
      <c r="BH121" s="326"/>
      <c r="BI121" s="326"/>
      <c r="BJ121" s="327"/>
      <c r="BK121" s="121"/>
      <c r="BL121" s="115"/>
      <c r="BM121" s="115"/>
      <c r="BN121" s="115"/>
      <c r="BO121" s="115"/>
      <c r="BP121" s="115"/>
      <c r="BQ121" s="115"/>
      <c r="BR121" s="58"/>
      <c r="BS121" s="58"/>
      <c r="BT121" s="58"/>
      <c r="BU121" s="115"/>
      <c r="BV121" s="115"/>
      <c r="BW121" s="115"/>
      <c r="BX121" s="115"/>
      <c r="BY121" s="115"/>
      <c r="BZ121" s="115"/>
      <c r="CA121" s="115"/>
      <c r="CB121" s="58"/>
      <c r="CC121" s="58"/>
      <c r="CD121" s="58"/>
      <c r="CE121" s="115"/>
      <c r="CF121" s="115"/>
      <c r="CG121" s="115"/>
      <c r="CH121" s="115"/>
      <c r="CI121" s="115"/>
      <c r="CJ121" s="115"/>
      <c r="CK121" s="115"/>
      <c r="CL121" s="124"/>
      <c r="DD121" s="9"/>
      <c r="DE121" s="9"/>
      <c r="DF121" s="9"/>
      <c r="DG121" s="9"/>
      <c r="DH121" s="9"/>
      <c r="DL121" s="10"/>
    </row>
    <row r="122" spans="1:116" ht="4.5" customHeight="1">
      <c r="A122" s="37"/>
      <c r="B122" s="348"/>
      <c r="C122" s="349"/>
      <c r="D122" s="349"/>
      <c r="E122" s="349"/>
      <c r="F122" s="349"/>
      <c r="G122" s="349"/>
      <c r="H122" s="349"/>
      <c r="I122" s="350"/>
      <c r="J122" s="344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2"/>
      <c r="AE122" s="282"/>
      <c r="AF122" s="282"/>
      <c r="AG122" s="282"/>
      <c r="AH122" s="282"/>
      <c r="AI122" s="282"/>
      <c r="AJ122" s="282"/>
      <c r="AK122" s="282"/>
      <c r="AL122" s="282"/>
      <c r="AM122" s="282"/>
      <c r="AN122" s="282"/>
      <c r="AO122" s="282"/>
      <c r="AP122" s="282"/>
      <c r="AQ122" s="282"/>
      <c r="AR122" s="282"/>
      <c r="AS122" s="282"/>
      <c r="AT122" s="282"/>
      <c r="AU122" s="282"/>
      <c r="AV122" s="282"/>
      <c r="AW122" s="282"/>
      <c r="AX122" s="282"/>
      <c r="AY122" s="282"/>
      <c r="AZ122" s="283"/>
      <c r="BA122" s="325"/>
      <c r="BB122" s="326"/>
      <c r="BC122" s="326"/>
      <c r="BD122" s="326"/>
      <c r="BE122" s="326"/>
      <c r="BF122" s="326"/>
      <c r="BG122" s="326"/>
      <c r="BH122" s="326"/>
      <c r="BI122" s="326"/>
      <c r="BJ122" s="327"/>
      <c r="BK122" s="121"/>
      <c r="BL122" s="115"/>
      <c r="BM122" s="115"/>
      <c r="BN122" s="115"/>
      <c r="BO122" s="115"/>
      <c r="BP122" s="115"/>
      <c r="BQ122" s="115"/>
      <c r="BR122" s="58"/>
      <c r="BS122" s="58"/>
      <c r="BT122" s="58"/>
      <c r="BU122" s="115"/>
      <c r="BV122" s="115"/>
      <c r="BW122" s="115"/>
      <c r="BX122" s="115"/>
      <c r="BY122" s="115"/>
      <c r="BZ122" s="115"/>
      <c r="CA122" s="115"/>
      <c r="CB122" s="58"/>
      <c r="CC122" s="58"/>
      <c r="CD122" s="58"/>
      <c r="CE122" s="115"/>
      <c r="CF122" s="115"/>
      <c r="CG122" s="115"/>
      <c r="CH122" s="115"/>
      <c r="CI122" s="115"/>
      <c r="CJ122" s="115"/>
      <c r="CK122" s="115"/>
      <c r="CL122" s="124"/>
      <c r="DD122" s="9"/>
      <c r="DE122" s="9"/>
      <c r="DF122" s="9"/>
      <c r="DG122" s="9"/>
      <c r="DH122" s="9"/>
      <c r="DK122" s="9" t="s">
        <v>104</v>
      </c>
      <c r="DL122" s="10">
        <v>1991</v>
      </c>
    </row>
    <row r="123" spans="1:116" ht="4.5" customHeight="1">
      <c r="A123" s="37"/>
      <c r="B123" s="348"/>
      <c r="C123" s="349"/>
      <c r="D123" s="349"/>
      <c r="E123" s="349"/>
      <c r="F123" s="349"/>
      <c r="G123" s="349"/>
      <c r="H123" s="349"/>
      <c r="I123" s="350"/>
      <c r="J123" s="344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2"/>
      <c r="AL123" s="282"/>
      <c r="AM123" s="282"/>
      <c r="AN123" s="282"/>
      <c r="AO123" s="282"/>
      <c r="AP123" s="282"/>
      <c r="AQ123" s="282"/>
      <c r="AR123" s="282"/>
      <c r="AS123" s="282"/>
      <c r="AT123" s="282"/>
      <c r="AU123" s="282"/>
      <c r="AV123" s="282"/>
      <c r="AW123" s="282"/>
      <c r="AX123" s="282"/>
      <c r="AY123" s="282"/>
      <c r="AZ123" s="283"/>
      <c r="BA123" s="325"/>
      <c r="BB123" s="326"/>
      <c r="BC123" s="326"/>
      <c r="BD123" s="326"/>
      <c r="BE123" s="326"/>
      <c r="BF123" s="326"/>
      <c r="BG123" s="326"/>
      <c r="BH123" s="326"/>
      <c r="BI123" s="326"/>
      <c r="BJ123" s="327"/>
      <c r="BK123" s="121"/>
      <c r="BL123" s="115"/>
      <c r="BM123" s="115"/>
      <c r="BN123" s="115"/>
      <c r="BO123" s="115"/>
      <c r="BP123" s="115"/>
      <c r="BQ123" s="115"/>
      <c r="BR123" s="58"/>
      <c r="BS123" s="58"/>
      <c r="BT123" s="58"/>
      <c r="BU123" s="115"/>
      <c r="BV123" s="115"/>
      <c r="BW123" s="115"/>
      <c r="BX123" s="115"/>
      <c r="BY123" s="115"/>
      <c r="BZ123" s="115"/>
      <c r="CA123" s="115"/>
      <c r="CB123" s="58"/>
      <c r="CC123" s="58"/>
      <c r="CD123" s="58"/>
      <c r="CE123" s="115"/>
      <c r="CF123" s="115"/>
      <c r="CG123" s="115"/>
      <c r="CH123" s="115"/>
      <c r="CI123" s="115"/>
      <c r="CJ123" s="115"/>
      <c r="CK123" s="115"/>
      <c r="CL123" s="124"/>
      <c r="DD123" s="9"/>
      <c r="DE123" s="9"/>
      <c r="DF123" s="9"/>
      <c r="DG123" s="9"/>
      <c r="DH123" s="9"/>
      <c r="DK123" s="9" t="s">
        <v>105</v>
      </c>
      <c r="DL123" s="10">
        <v>1992</v>
      </c>
    </row>
    <row r="124" spans="1:116" ht="4.5" customHeight="1">
      <c r="A124" s="37"/>
      <c r="B124" s="351"/>
      <c r="C124" s="352"/>
      <c r="D124" s="352"/>
      <c r="E124" s="352"/>
      <c r="F124" s="352"/>
      <c r="G124" s="352"/>
      <c r="H124" s="352"/>
      <c r="I124" s="353"/>
      <c r="J124" s="345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5"/>
      <c r="BA124" s="325"/>
      <c r="BB124" s="326"/>
      <c r="BC124" s="326"/>
      <c r="BD124" s="326"/>
      <c r="BE124" s="326"/>
      <c r="BF124" s="326"/>
      <c r="BG124" s="326"/>
      <c r="BH124" s="326"/>
      <c r="BI124" s="326"/>
      <c r="BJ124" s="327"/>
      <c r="BK124" s="122"/>
      <c r="BL124" s="119"/>
      <c r="BM124" s="119"/>
      <c r="BN124" s="119"/>
      <c r="BO124" s="119"/>
      <c r="BP124" s="115"/>
      <c r="BQ124" s="115"/>
      <c r="BR124" s="58"/>
      <c r="BS124" s="58"/>
      <c r="BT124" s="58"/>
      <c r="BU124" s="115"/>
      <c r="BV124" s="115"/>
      <c r="BW124" s="115"/>
      <c r="BX124" s="115"/>
      <c r="BY124" s="115"/>
      <c r="BZ124" s="115"/>
      <c r="CA124" s="115"/>
      <c r="CB124" s="58"/>
      <c r="CC124" s="120"/>
      <c r="CD124" s="120"/>
      <c r="CE124" s="119"/>
      <c r="CF124" s="119"/>
      <c r="CG124" s="119"/>
      <c r="CH124" s="119"/>
      <c r="CI124" s="119"/>
      <c r="CJ124" s="119"/>
      <c r="CK124" s="119"/>
      <c r="CL124" s="125"/>
      <c r="DD124" s="9"/>
      <c r="DE124" s="9"/>
      <c r="DF124" s="9"/>
      <c r="DG124" s="9"/>
      <c r="DH124" s="9"/>
      <c r="DK124" s="9" t="s">
        <v>106</v>
      </c>
      <c r="DL124" s="10">
        <v>1993</v>
      </c>
    </row>
    <row r="125" spans="1:116" ht="4.5" customHeight="1">
      <c r="A125" s="37"/>
      <c r="B125" s="196" t="s">
        <v>224</v>
      </c>
      <c r="C125" s="354"/>
      <c r="D125" s="354"/>
      <c r="E125" s="354"/>
      <c r="F125" s="354"/>
      <c r="G125" s="354"/>
      <c r="H125" s="354"/>
      <c r="I125" s="354"/>
      <c r="J125" s="355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79"/>
      <c r="AK125" s="279"/>
      <c r="AL125" s="279"/>
      <c r="AM125" s="279"/>
      <c r="AN125" s="279"/>
      <c r="AO125" s="279"/>
      <c r="AP125" s="279"/>
      <c r="AQ125" s="279"/>
      <c r="AR125" s="279"/>
      <c r="AS125" s="279"/>
      <c r="AT125" s="279"/>
      <c r="AU125" s="279"/>
      <c r="AV125" s="279"/>
      <c r="AW125" s="279"/>
      <c r="AX125" s="279"/>
      <c r="AY125" s="279"/>
      <c r="AZ125" s="280"/>
      <c r="BA125" s="325" t="s">
        <v>69</v>
      </c>
      <c r="BB125" s="326"/>
      <c r="BC125" s="326"/>
      <c r="BD125" s="326"/>
      <c r="BE125" s="326"/>
      <c r="BF125" s="326"/>
      <c r="BG125" s="326"/>
      <c r="BH125" s="326"/>
      <c r="BI125" s="326"/>
      <c r="BJ125" s="327"/>
      <c r="BK125" s="118"/>
      <c r="BL125" s="118"/>
      <c r="BM125" s="118"/>
      <c r="BN125" s="118"/>
      <c r="BO125" s="118"/>
      <c r="BP125" s="118"/>
      <c r="BQ125" s="118"/>
      <c r="BR125" s="123"/>
      <c r="BS125" s="123"/>
      <c r="BT125" s="123"/>
      <c r="BU125" s="118"/>
      <c r="BV125" s="118"/>
      <c r="BW125" s="118"/>
      <c r="BX125" s="118"/>
      <c r="BY125" s="118"/>
      <c r="BZ125" s="118"/>
      <c r="CA125" s="118"/>
      <c r="CB125" s="123"/>
      <c r="CC125" s="123"/>
      <c r="CD125" s="123"/>
      <c r="CE125" s="118"/>
      <c r="CF125" s="118"/>
      <c r="CG125" s="118"/>
      <c r="CH125" s="118"/>
      <c r="CI125" s="118"/>
      <c r="CJ125" s="118"/>
      <c r="CK125" s="150"/>
      <c r="CL125" s="124"/>
      <c r="DD125" s="9"/>
      <c r="DE125" s="9"/>
      <c r="DF125" s="9"/>
      <c r="DG125" s="9"/>
      <c r="DH125" s="9"/>
      <c r="DK125" s="9" t="s">
        <v>107</v>
      </c>
      <c r="DL125" s="10">
        <v>1995</v>
      </c>
    </row>
    <row r="126" spans="1:116" ht="4.5" customHeight="1">
      <c r="A126" s="37"/>
      <c r="B126" s="196"/>
      <c r="C126" s="354"/>
      <c r="D126" s="354"/>
      <c r="E126" s="354"/>
      <c r="F126" s="354"/>
      <c r="G126" s="354"/>
      <c r="H126" s="354"/>
      <c r="I126" s="354"/>
      <c r="J126" s="344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82"/>
      <c r="AC126" s="282"/>
      <c r="AD126" s="282"/>
      <c r="AE126" s="282"/>
      <c r="AF126" s="282"/>
      <c r="AG126" s="282"/>
      <c r="AH126" s="282"/>
      <c r="AI126" s="282"/>
      <c r="AJ126" s="282"/>
      <c r="AK126" s="282"/>
      <c r="AL126" s="282"/>
      <c r="AM126" s="282"/>
      <c r="AN126" s="282"/>
      <c r="AO126" s="282"/>
      <c r="AP126" s="282"/>
      <c r="AQ126" s="282"/>
      <c r="AR126" s="282"/>
      <c r="AS126" s="282"/>
      <c r="AT126" s="282"/>
      <c r="AU126" s="282"/>
      <c r="AV126" s="282"/>
      <c r="AW126" s="282"/>
      <c r="AX126" s="282"/>
      <c r="AY126" s="282"/>
      <c r="AZ126" s="283"/>
      <c r="BA126" s="325"/>
      <c r="BB126" s="326"/>
      <c r="BC126" s="326"/>
      <c r="BD126" s="326"/>
      <c r="BE126" s="326"/>
      <c r="BF126" s="326"/>
      <c r="BG126" s="326"/>
      <c r="BH126" s="326"/>
      <c r="BI126" s="326"/>
      <c r="BJ126" s="327"/>
      <c r="BK126" s="115"/>
      <c r="BL126" s="115"/>
      <c r="BM126" s="115"/>
      <c r="BN126" s="115"/>
      <c r="BO126" s="115"/>
      <c r="BP126" s="115"/>
      <c r="BQ126" s="115"/>
      <c r="BR126" s="58"/>
      <c r="BS126" s="58"/>
      <c r="BT126" s="58"/>
      <c r="BU126" s="115"/>
      <c r="BV126" s="115"/>
      <c r="BW126" s="115"/>
      <c r="BX126" s="115"/>
      <c r="BY126" s="115"/>
      <c r="BZ126" s="115"/>
      <c r="CA126" s="115"/>
      <c r="CB126" s="58"/>
      <c r="CC126" s="58"/>
      <c r="CD126" s="58"/>
      <c r="CE126" s="115"/>
      <c r="CF126" s="115"/>
      <c r="CG126" s="115"/>
      <c r="CH126" s="115"/>
      <c r="CI126" s="115"/>
      <c r="CJ126" s="115"/>
      <c r="CK126" s="124"/>
      <c r="CL126" s="124"/>
      <c r="DD126" s="9"/>
      <c r="DE126" s="9"/>
      <c r="DF126" s="9"/>
      <c r="DG126" s="9"/>
      <c r="DH126" s="9"/>
      <c r="DK126" s="9" t="s">
        <v>108</v>
      </c>
      <c r="DL126" s="10">
        <v>1996</v>
      </c>
    </row>
    <row r="127" spans="1:116" ht="4.5" customHeight="1">
      <c r="A127" s="37"/>
      <c r="B127" s="196"/>
      <c r="C127" s="354"/>
      <c r="D127" s="354"/>
      <c r="E127" s="354"/>
      <c r="F127" s="354"/>
      <c r="G127" s="354"/>
      <c r="H127" s="354"/>
      <c r="I127" s="354"/>
      <c r="J127" s="344"/>
      <c r="K127" s="282"/>
      <c r="L127" s="282"/>
      <c r="M127" s="282"/>
      <c r="N127" s="282"/>
      <c r="O127" s="282"/>
      <c r="P127" s="282"/>
      <c r="Q127" s="282"/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282"/>
      <c r="AC127" s="282"/>
      <c r="AD127" s="282"/>
      <c r="AE127" s="282"/>
      <c r="AF127" s="282"/>
      <c r="AG127" s="282"/>
      <c r="AH127" s="282"/>
      <c r="AI127" s="282"/>
      <c r="AJ127" s="282"/>
      <c r="AK127" s="282"/>
      <c r="AL127" s="282"/>
      <c r="AM127" s="282"/>
      <c r="AN127" s="282"/>
      <c r="AO127" s="282"/>
      <c r="AP127" s="282"/>
      <c r="AQ127" s="282"/>
      <c r="AR127" s="282"/>
      <c r="AS127" s="282"/>
      <c r="AT127" s="282"/>
      <c r="AU127" s="282"/>
      <c r="AV127" s="282"/>
      <c r="AW127" s="282"/>
      <c r="AX127" s="282"/>
      <c r="AY127" s="282"/>
      <c r="AZ127" s="283"/>
      <c r="BA127" s="325"/>
      <c r="BB127" s="326"/>
      <c r="BC127" s="326"/>
      <c r="BD127" s="326"/>
      <c r="BE127" s="326"/>
      <c r="BF127" s="326"/>
      <c r="BG127" s="326"/>
      <c r="BH127" s="326"/>
      <c r="BI127" s="326"/>
      <c r="BJ127" s="327"/>
      <c r="BK127" s="115"/>
      <c r="BL127" s="115"/>
      <c r="BM127" s="115"/>
      <c r="BN127" s="115"/>
      <c r="BO127" s="115"/>
      <c r="BP127" s="115"/>
      <c r="BQ127" s="115"/>
      <c r="BR127" s="58"/>
      <c r="BS127" s="58"/>
      <c r="BT127" s="58"/>
      <c r="BU127" s="115"/>
      <c r="BV127" s="115"/>
      <c r="BW127" s="115"/>
      <c r="BX127" s="115"/>
      <c r="BY127" s="115"/>
      <c r="BZ127" s="115"/>
      <c r="CA127" s="115"/>
      <c r="CB127" s="58"/>
      <c r="CC127" s="58"/>
      <c r="CD127" s="58"/>
      <c r="CE127" s="115"/>
      <c r="CF127" s="115"/>
      <c r="CG127" s="115"/>
      <c r="CH127" s="115"/>
      <c r="CI127" s="115"/>
      <c r="CJ127" s="115"/>
      <c r="CK127" s="124"/>
      <c r="CL127" s="124"/>
      <c r="DD127" s="9"/>
      <c r="DE127" s="9"/>
      <c r="DF127" s="9"/>
      <c r="DG127" s="9"/>
      <c r="DH127" s="9"/>
      <c r="DK127" s="9" t="s">
        <v>109</v>
      </c>
      <c r="DL127" s="10">
        <v>1997</v>
      </c>
    </row>
    <row r="128" spans="1:116" ht="4.5" customHeight="1">
      <c r="A128" s="37"/>
      <c r="B128" s="196"/>
      <c r="C128" s="354"/>
      <c r="D128" s="354"/>
      <c r="E128" s="354"/>
      <c r="F128" s="354"/>
      <c r="G128" s="354"/>
      <c r="H128" s="354"/>
      <c r="I128" s="354"/>
      <c r="J128" s="344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82"/>
      <c r="AP128" s="282"/>
      <c r="AQ128" s="282"/>
      <c r="AR128" s="282"/>
      <c r="AS128" s="282"/>
      <c r="AT128" s="282"/>
      <c r="AU128" s="282"/>
      <c r="AV128" s="282"/>
      <c r="AW128" s="282"/>
      <c r="AX128" s="282"/>
      <c r="AY128" s="282"/>
      <c r="AZ128" s="283"/>
      <c r="BA128" s="325"/>
      <c r="BB128" s="326"/>
      <c r="BC128" s="326"/>
      <c r="BD128" s="326"/>
      <c r="BE128" s="326"/>
      <c r="BF128" s="326"/>
      <c r="BG128" s="326"/>
      <c r="BH128" s="326"/>
      <c r="BI128" s="326"/>
      <c r="BJ128" s="327"/>
      <c r="BK128" s="115"/>
      <c r="BL128" s="115"/>
      <c r="BM128" s="115"/>
      <c r="BN128" s="115"/>
      <c r="BO128" s="115"/>
      <c r="BP128" s="115"/>
      <c r="BQ128" s="53"/>
      <c r="BR128" s="58"/>
      <c r="BS128" s="58"/>
      <c r="BT128" s="58"/>
      <c r="BU128" s="53"/>
      <c r="BV128" s="53"/>
      <c r="BW128" s="53"/>
      <c r="BX128" s="53"/>
      <c r="BY128" s="53"/>
      <c r="BZ128" s="53"/>
      <c r="CA128" s="53"/>
      <c r="CB128" s="58"/>
      <c r="CC128" s="58"/>
      <c r="CD128" s="58"/>
      <c r="CE128" s="115"/>
      <c r="CF128" s="115"/>
      <c r="CG128" s="115"/>
      <c r="CH128" s="115"/>
      <c r="CI128" s="115"/>
      <c r="CJ128" s="115"/>
      <c r="CK128" s="124"/>
      <c r="CL128" s="124"/>
      <c r="DD128" s="9"/>
      <c r="DE128" s="9"/>
      <c r="DF128" s="9"/>
      <c r="DG128" s="9"/>
      <c r="DH128" s="9"/>
      <c r="DK128" s="9" t="s">
        <v>110</v>
      </c>
      <c r="DL128" s="10">
        <v>1998</v>
      </c>
    </row>
    <row r="129" spans="1:116" ht="4.5" customHeight="1">
      <c r="A129" s="37"/>
      <c r="B129" s="196"/>
      <c r="C129" s="354"/>
      <c r="D129" s="354"/>
      <c r="E129" s="354"/>
      <c r="F129" s="354"/>
      <c r="G129" s="354"/>
      <c r="H129" s="354"/>
      <c r="I129" s="354"/>
      <c r="J129" s="344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  <c r="AC129" s="282"/>
      <c r="AD129" s="282"/>
      <c r="AE129" s="282"/>
      <c r="AF129" s="282"/>
      <c r="AG129" s="282"/>
      <c r="AH129" s="282"/>
      <c r="AI129" s="282"/>
      <c r="AJ129" s="282"/>
      <c r="AK129" s="282"/>
      <c r="AL129" s="282"/>
      <c r="AM129" s="282"/>
      <c r="AN129" s="282"/>
      <c r="AO129" s="282"/>
      <c r="AP129" s="282"/>
      <c r="AQ129" s="282"/>
      <c r="AR129" s="282"/>
      <c r="AS129" s="282"/>
      <c r="AT129" s="282"/>
      <c r="AU129" s="282"/>
      <c r="AV129" s="282"/>
      <c r="AW129" s="282"/>
      <c r="AX129" s="282"/>
      <c r="AY129" s="282"/>
      <c r="AZ129" s="283"/>
      <c r="BA129" s="325"/>
      <c r="BB129" s="326"/>
      <c r="BC129" s="326"/>
      <c r="BD129" s="326"/>
      <c r="BE129" s="326"/>
      <c r="BF129" s="326"/>
      <c r="BG129" s="326"/>
      <c r="BH129" s="326"/>
      <c r="BI129" s="326"/>
      <c r="BJ129" s="327"/>
      <c r="BK129" s="115"/>
      <c r="BL129" s="115"/>
      <c r="BM129" s="115"/>
      <c r="BN129" s="115"/>
      <c r="BO129" s="115"/>
      <c r="BP129" s="115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58"/>
      <c r="CC129" s="58"/>
      <c r="CD129" s="58"/>
      <c r="CE129" s="115"/>
      <c r="CF129" s="115"/>
      <c r="CG129" s="115"/>
      <c r="CH129" s="115"/>
      <c r="CI129" s="115"/>
      <c r="CJ129" s="115"/>
      <c r="CK129" s="124"/>
      <c r="CL129" s="124"/>
      <c r="DD129" s="9"/>
      <c r="DE129" s="9"/>
      <c r="DF129" s="9"/>
      <c r="DG129" s="9"/>
      <c r="DH129" s="9"/>
      <c r="DK129" s="9" t="s">
        <v>111</v>
      </c>
      <c r="DL129" s="10">
        <v>1999</v>
      </c>
    </row>
    <row r="130" spans="1:116" ht="4.5" customHeight="1">
      <c r="A130" s="37"/>
      <c r="B130" s="196"/>
      <c r="C130" s="354"/>
      <c r="D130" s="354"/>
      <c r="E130" s="354"/>
      <c r="F130" s="354"/>
      <c r="G130" s="354"/>
      <c r="H130" s="354"/>
      <c r="I130" s="354"/>
      <c r="J130" s="344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282"/>
      <c r="AC130" s="282"/>
      <c r="AD130" s="282"/>
      <c r="AE130" s="282"/>
      <c r="AF130" s="282"/>
      <c r="AG130" s="282"/>
      <c r="AH130" s="282"/>
      <c r="AI130" s="282"/>
      <c r="AJ130" s="282"/>
      <c r="AK130" s="282"/>
      <c r="AL130" s="282"/>
      <c r="AM130" s="282"/>
      <c r="AN130" s="282"/>
      <c r="AO130" s="282"/>
      <c r="AP130" s="282"/>
      <c r="AQ130" s="282"/>
      <c r="AR130" s="282"/>
      <c r="AS130" s="282"/>
      <c r="AT130" s="282"/>
      <c r="AU130" s="282"/>
      <c r="AV130" s="282"/>
      <c r="AW130" s="282"/>
      <c r="AX130" s="282"/>
      <c r="AY130" s="282"/>
      <c r="AZ130" s="283"/>
      <c r="BA130" s="325"/>
      <c r="BB130" s="326"/>
      <c r="BC130" s="326"/>
      <c r="BD130" s="326"/>
      <c r="BE130" s="326"/>
      <c r="BF130" s="326"/>
      <c r="BG130" s="326"/>
      <c r="BH130" s="326"/>
      <c r="BI130" s="326"/>
      <c r="BJ130" s="327"/>
      <c r="BK130" s="115"/>
      <c r="BL130" s="115"/>
      <c r="BM130" s="115"/>
      <c r="BN130" s="115"/>
      <c r="BO130" s="115"/>
      <c r="BP130" s="115"/>
      <c r="BQ130" s="151"/>
      <c r="BR130" s="151"/>
      <c r="BS130" s="151"/>
      <c r="BT130" s="151"/>
      <c r="BU130" s="151"/>
      <c r="BV130" s="151"/>
      <c r="BW130" s="151"/>
      <c r="BX130" s="151"/>
      <c r="BY130" s="151"/>
      <c r="BZ130" s="151"/>
      <c r="CA130" s="151"/>
      <c r="CB130" s="58"/>
      <c r="CC130" s="58"/>
      <c r="CD130" s="58"/>
      <c r="CE130" s="115"/>
      <c r="CF130" s="115"/>
      <c r="CG130" s="115"/>
      <c r="CH130" s="115"/>
      <c r="CI130" s="115"/>
      <c r="CJ130" s="115"/>
      <c r="CK130" s="124"/>
      <c r="CL130" s="124"/>
      <c r="DD130" s="9"/>
      <c r="DE130" s="9"/>
      <c r="DF130" s="9"/>
      <c r="DG130" s="9"/>
      <c r="DH130" s="9"/>
      <c r="DK130" s="9" t="s">
        <v>112</v>
      </c>
      <c r="DL130" s="10">
        <v>2000</v>
      </c>
    </row>
    <row r="131" spans="1:116" ht="3.75" customHeight="1">
      <c r="A131" s="37"/>
      <c r="B131" s="207"/>
      <c r="C131" s="191"/>
      <c r="D131" s="191"/>
      <c r="E131" s="191"/>
      <c r="F131" s="191"/>
      <c r="G131" s="191"/>
      <c r="H131" s="191"/>
      <c r="I131" s="191"/>
      <c r="J131" s="345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5"/>
      <c r="BA131" s="325"/>
      <c r="BB131" s="326"/>
      <c r="BC131" s="326"/>
      <c r="BD131" s="326"/>
      <c r="BE131" s="326"/>
      <c r="BF131" s="326"/>
      <c r="BG131" s="326"/>
      <c r="BH131" s="326"/>
      <c r="BI131" s="326"/>
      <c r="BJ131" s="327"/>
      <c r="BK131" s="119"/>
      <c r="BL131" s="119"/>
      <c r="BM131" s="119"/>
      <c r="BN131" s="119"/>
      <c r="BO131" s="119"/>
      <c r="BP131" s="119"/>
      <c r="BQ131" s="152"/>
      <c r="BR131" s="152"/>
      <c r="BS131" s="152"/>
      <c r="BT131" s="152"/>
      <c r="BU131" s="152"/>
      <c r="BV131" s="152"/>
      <c r="BW131" s="152"/>
      <c r="BX131" s="152"/>
      <c r="BY131" s="152"/>
      <c r="BZ131" s="152"/>
      <c r="CA131" s="152"/>
      <c r="CB131" s="120"/>
      <c r="CC131" s="120"/>
      <c r="CD131" s="120"/>
      <c r="CE131" s="119"/>
      <c r="CF131" s="119"/>
      <c r="CG131" s="119"/>
      <c r="CH131" s="119"/>
      <c r="CI131" s="119"/>
      <c r="CJ131" s="119"/>
      <c r="CK131" s="125"/>
      <c r="CL131" s="124"/>
      <c r="DD131" s="9"/>
      <c r="DE131" s="9"/>
      <c r="DF131" s="9"/>
      <c r="DG131" s="9"/>
      <c r="DH131" s="9"/>
      <c r="DK131" s="9" t="s">
        <v>113</v>
      </c>
      <c r="DL131" s="10">
        <v>2001</v>
      </c>
    </row>
    <row r="132" spans="1:116" ht="13.5" customHeight="1">
      <c r="A132" s="37"/>
      <c r="B132" s="74"/>
      <c r="C132" s="339" t="s">
        <v>43</v>
      </c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68" t="s">
        <v>44</v>
      </c>
      <c r="Q132" s="369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369"/>
      <c r="AC132" s="369"/>
      <c r="AD132" s="369"/>
      <c r="AE132" s="369"/>
      <c r="AF132" s="369"/>
      <c r="AG132" s="369"/>
      <c r="AH132" s="369"/>
      <c r="AI132" s="369"/>
      <c r="AJ132" s="369"/>
      <c r="AK132" s="369"/>
      <c r="AL132" s="369"/>
      <c r="AM132" s="369"/>
      <c r="AN132" s="369"/>
      <c r="AO132" s="369"/>
      <c r="AP132" s="369"/>
      <c r="AQ132" s="369"/>
      <c r="AR132" s="369"/>
      <c r="AS132" s="369"/>
      <c r="AT132" s="369"/>
      <c r="AU132" s="369"/>
      <c r="AV132" s="369"/>
      <c r="AW132" s="369"/>
      <c r="AX132" s="369"/>
      <c r="AY132" s="369"/>
      <c r="AZ132" s="369"/>
      <c r="BA132" s="369"/>
      <c r="BB132" s="369"/>
      <c r="BC132" s="369"/>
      <c r="BD132" s="369"/>
      <c r="BE132" s="369"/>
      <c r="BF132" s="369"/>
      <c r="BG132" s="369"/>
      <c r="BH132" s="369"/>
      <c r="BI132" s="369"/>
      <c r="BJ132" s="369"/>
      <c r="BK132" s="369"/>
      <c r="BL132" s="369"/>
      <c r="BM132" s="369"/>
      <c r="BN132" s="369"/>
      <c r="BO132" s="369"/>
      <c r="BP132" s="369"/>
      <c r="BQ132" s="369"/>
      <c r="BR132" s="369"/>
      <c r="BS132" s="369"/>
      <c r="BT132" s="369"/>
      <c r="BU132" s="369"/>
      <c r="BV132" s="369"/>
      <c r="BW132" s="369"/>
      <c r="BX132" s="369"/>
      <c r="BY132" s="369"/>
      <c r="BZ132" s="369"/>
      <c r="CA132" s="369"/>
      <c r="CB132" s="369"/>
      <c r="CC132" s="369"/>
      <c r="CD132" s="369"/>
      <c r="CE132" s="369"/>
      <c r="CF132" s="369"/>
      <c r="CG132" s="369"/>
      <c r="CH132" s="369"/>
      <c r="CI132" s="369"/>
      <c r="CJ132" s="369"/>
      <c r="CK132" s="369"/>
      <c r="CL132" s="369"/>
      <c r="CM132" s="5"/>
      <c r="CN132" s="5"/>
      <c r="CO132" s="5"/>
      <c r="CP132" s="5"/>
      <c r="CQ132" s="5"/>
      <c r="CR132" s="5"/>
      <c r="CS132" s="5"/>
      <c r="CT132" s="5"/>
      <c r="CU132" s="5"/>
      <c r="DD132" s="9"/>
      <c r="DE132" s="9"/>
      <c r="DF132" s="9"/>
      <c r="DG132" s="9"/>
      <c r="DH132" s="9"/>
      <c r="DK132" s="9" t="s">
        <v>114</v>
      </c>
      <c r="DL132" s="10">
        <v>2003</v>
      </c>
    </row>
    <row r="133" spans="1:116" ht="1.5" customHeight="1">
      <c r="A133" s="37"/>
      <c r="B133" s="74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70"/>
      <c r="Q133" s="371"/>
      <c r="R133" s="371"/>
      <c r="S133" s="371"/>
      <c r="T133" s="371"/>
      <c r="U133" s="371"/>
      <c r="V133" s="371"/>
      <c r="W133" s="371"/>
      <c r="X133" s="371"/>
      <c r="Y133" s="371"/>
      <c r="Z133" s="371"/>
      <c r="AA133" s="371"/>
      <c r="AB133" s="371"/>
      <c r="AC133" s="371"/>
      <c r="AD133" s="371"/>
      <c r="AE133" s="371"/>
      <c r="AF133" s="371"/>
      <c r="AG133" s="371"/>
      <c r="AH133" s="371"/>
      <c r="AI133" s="371"/>
      <c r="AJ133" s="371"/>
      <c r="AK133" s="371"/>
      <c r="AL133" s="371"/>
      <c r="AM133" s="371"/>
      <c r="AN133" s="371"/>
      <c r="AO133" s="371"/>
      <c r="AP133" s="371"/>
      <c r="AQ133" s="371"/>
      <c r="AR133" s="371"/>
      <c r="AS133" s="371"/>
      <c r="AT133" s="371"/>
      <c r="AU133" s="371"/>
      <c r="AV133" s="371"/>
      <c r="AW133" s="371"/>
      <c r="AX133" s="371"/>
      <c r="AY133" s="371"/>
      <c r="AZ133" s="371"/>
      <c r="BA133" s="371"/>
      <c r="BB133" s="371"/>
      <c r="BC133" s="371"/>
      <c r="BD133" s="371"/>
      <c r="BE133" s="371"/>
      <c r="BF133" s="371"/>
      <c r="BG133" s="371"/>
      <c r="BH133" s="371"/>
      <c r="BI133" s="371"/>
      <c r="BJ133" s="371"/>
      <c r="BK133" s="371"/>
      <c r="BL133" s="371"/>
      <c r="BM133" s="371"/>
      <c r="BN133" s="371"/>
      <c r="BO133" s="371"/>
      <c r="BP133" s="371"/>
      <c r="BQ133" s="371"/>
      <c r="BR133" s="371"/>
      <c r="BS133" s="371"/>
      <c r="BT133" s="371"/>
      <c r="BU133" s="371"/>
      <c r="BV133" s="371"/>
      <c r="BW133" s="371"/>
      <c r="BX133" s="371"/>
      <c r="BY133" s="371"/>
      <c r="BZ133" s="371"/>
      <c r="CA133" s="371"/>
      <c r="CB133" s="371"/>
      <c r="CC133" s="371"/>
      <c r="CD133" s="371"/>
      <c r="CE133" s="371"/>
      <c r="CF133" s="371"/>
      <c r="CG133" s="371"/>
      <c r="CH133" s="371"/>
      <c r="CI133" s="371"/>
      <c r="CJ133" s="371"/>
      <c r="CK133" s="371"/>
      <c r="CL133" s="371"/>
      <c r="CM133" s="5"/>
      <c r="CN133" s="5"/>
      <c r="CO133" s="5"/>
      <c r="CP133" s="5"/>
      <c r="CQ133" s="5"/>
      <c r="CR133" s="5"/>
      <c r="CS133" s="5"/>
      <c r="CT133" s="5"/>
      <c r="CU133" s="5"/>
      <c r="DD133" s="9"/>
      <c r="DE133" s="9"/>
      <c r="DF133" s="9"/>
      <c r="DG133" s="9"/>
      <c r="DH133" s="9"/>
      <c r="DK133" s="9" t="s">
        <v>115</v>
      </c>
      <c r="DL133" s="10">
        <v>2004</v>
      </c>
    </row>
    <row r="134" spans="1:116" ht="0.75" customHeight="1" hidden="1">
      <c r="A134" s="37"/>
      <c r="B134" s="74"/>
      <c r="C134" s="340"/>
      <c r="D134" s="340"/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71"/>
      <c r="Q134" s="371"/>
      <c r="R134" s="371"/>
      <c r="S134" s="371"/>
      <c r="T134" s="371"/>
      <c r="U134" s="371"/>
      <c r="V134" s="371"/>
      <c r="W134" s="371"/>
      <c r="X134" s="371"/>
      <c r="Y134" s="371"/>
      <c r="Z134" s="371"/>
      <c r="AA134" s="371"/>
      <c r="AB134" s="371"/>
      <c r="AC134" s="371"/>
      <c r="AD134" s="371"/>
      <c r="AE134" s="371"/>
      <c r="AF134" s="371"/>
      <c r="AG134" s="371"/>
      <c r="AH134" s="371"/>
      <c r="AI134" s="371"/>
      <c r="AJ134" s="371"/>
      <c r="AK134" s="371"/>
      <c r="AL134" s="371"/>
      <c r="AM134" s="371"/>
      <c r="AN134" s="371"/>
      <c r="AO134" s="371"/>
      <c r="AP134" s="371"/>
      <c r="AQ134" s="371"/>
      <c r="AR134" s="371"/>
      <c r="AS134" s="371"/>
      <c r="AT134" s="371"/>
      <c r="AU134" s="371"/>
      <c r="AV134" s="371"/>
      <c r="AW134" s="371"/>
      <c r="AX134" s="371"/>
      <c r="AY134" s="371"/>
      <c r="AZ134" s="371"/>
      <c r="BA134" s="371"/>
      <c r="BB134" s="371"/>
      <c r="BC134" s="371"/>
      <c r="BD134" s="371"/>
      <c r="BE134" s="371"/>
      <c r="BF134" s="371"/>
      <c r="BG134" s="371"/>
      <c r="BH134" s="371"/>
      <c r="BI134" s="371"/>
      <c r="BJ134" s="371"/>
      <c r="BK134" s="371"/>
      <c r="BL134" s="371"/>
      <c r="BM134" s="371"/>
      <c r="BN134" s="371"/>
      <c r="BO134" s="371"/>
      <c r="BP134" s="371"/>
      <c r="BQ134" s="371"/>
      <c r="BR134" s="371"/>
      <c r="BS134" s="371"/>
      <c r="BT134" s="371"/>
      <c r="BU134" s="371"/>
      <c r="BV134" s="371"/>
      <c r="BW134" s="371"/>
      <c r="BX134" s="371"/>
      <c r="BY134" s="371"/>
      <c r="BZ134" s="371"/>
      <c r="CA134" s="371"/>
      <c r="CB134" s="371"/>
      <c r="CC134" s="371"/>
      <c r="CD134" s="371"/>
      <c r="CE134" s="371"/>
      <c r="CF134" s="371"/>
      <c r="CG134" s="371"/>
      <c r="CH134" s="371"/>
      <c r="CI134" s="371"/>
      <c r="CJ134" s="371"/>
      <c r="CK134" s="371"/>
      <c r="CL134" s="371"/>
      <c r="CM134" s="5"/>
      <c r="CN134" s="5"/>
      <c r="CO134" s="5"/>
      <c r="CP134" s="5"/>
      <c r="CQ134" s="5"/>
      <c r="CR134" s="5"/>
      <c r="CS134" s="5"/>
      <c r="CT134" s="5"/>
      <c r="CU134" s="5"/>
      <c r="DD134" s="9"/>
      <c r="DE134" s="9"/>
      <c r="DF134" s="9"/>
      <c r="DG134" s="9"/>
      <c r="DH134" s="9"/>
      <c r="DK134" s="9" t="s">
        <v>116</v>
      </c>
      <c r="DL134" s="10">
        <v>2005</v>
      </c>
    </row>
    <row r="135" spans="1:116" ht="6" customHeight="1" hidden="1">
      <c r="A135" s="37"/>
      <c r="B135" s="75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76"/>
      <c r="BR135" s="273" t="s">
        <v>244</v>
      </c>
      <c r="BS135" s="342"/>
      <c r="BT135" s="342"/>
      <c r="BU135" s="342"/>
      <c r="BV135" s="342"/>
      <c r="BW135" s="342"/>
      <c r="BX135" s="342"/>
      <c r="BY135" s="342"/>
      <c r="BZ135" s="342"/>
      <c r="CA135" s="342"/>
      <c r="CB135" s="342"/>
      <c r="CC135" s="342"/>
      <c r="CD135" s="342"/>
      <c r="CE135" s="342"/>
      <c r="CF135" s="342"/>
      <c r="CG135" s="342"/>
      <c r="CH135" s="342"/>
      <c r="CI135" s="342"/>
      <c r="CJ135" s="342"/>
      <c r="CK135" s="342"/>
      <c r="CL135" s="342"/>
      <c r="DD135" s="9"/>
      <c r="DE135" s="9"/>
      <c r="DF135" s="9"/>
      <c r="DG135" s="9"/>
      <c r="DH135" s="9"/>
      <c r="DK135" s="9" t="s">
        <v>117</v>
      </c>
      <c r="DL135" s="10">
        <v>2006</v>
      </c>
    </row>
    <row r="136" spans="1:116" ht="6" customHeight="1" hidden="1">
      <c r="A136" s="37"/>
      <c r="B136" s="75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76"/>
      <c r="BR136" s="342"/>
      <c r="BS136" s="342"/>
      <c r="BT136" s="342"/>
      <c r="BU136" s="342"/>
      <c r="BV136" s="342"/>
      <c r="BW136" s="342"/>
      <c r="BX136" s="342"/>
      <c r="BY136" s="342"/>
      <c r="BZ136" s="342"/>
      <c r="CA136" s="342"/>
      <c r="CB136" s="342"/>
      <c r="CC136" s="342"/>
      <c r="CD136" s="342"/>
      <c r="CE136" s="342"/>
      <c r="CF136" s="342"/>
      <c r="CG136" s="342"/>
      <c r="CH136" s="342"/>
      <c r="CI136" s="342"/>
      <c r="CJ136" s="342"/>
      <c r="CK136" s="342"/>
      <c r="CL136" s="342"/>
      <c r="DK136" s="9" t="s">
        <v>118</v>
      </c>
      <c r="DL136" s="10">
        <v>2007</v>
      </c>
    </row>
    <row r="137" spans="1:116" ht="6" customHeight="1">
      <c r="A137" s="37"/>
      <c r="B137" s="75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76"/>
      <c r="BR137" s="342"/>
      <c r="BS137" s="342"/>
      <c r="BT137" s="342"/>
      <c r="BU137" s="342"/>
      <c r="BV137" s="342"/>
      <c r="BW137" s="342"/>
      <c r="BX137" s="342"/>
      <c r="BY137" s="342"/>
      <c r="BZ137" s="342"/>
      <c r="CA137" s="342"/>
      <c r="CB137" s="342"/>
      <c r="CC137" s="342"/>
      <c r="CD137" s="342"/>
      <c r="CE137" s="342"/>
      <c r="CF137" s="342"/>
      <c r="CG137" s="342"/>
      <c r="CH137" s="342"/>
      <c r="CI137" s="342"/>
      <c r="CJ137" s="342"/>
      <c r="CK137" s="342"/>
      <c r="CL137" s="342"/>
      <c r="DK137" s="9" t="s">
        <v>119</v>
      </c>
      <c r="DL137" s="10">
        <v>2008</v>
      </c>
    </row>
    <row r="138" spans="1:116" ht="6" customHeight="1">
      <c r="A138" s="37"/>
      <c r="B138" s="75"/>
      <c r="C138" s="75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41" t="s">
        <v>246</v>
      </c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  <c r="AP138" s="342"/>
      <c r="AQ138" s="342"/>
      <c r="AR138" s="342"/>
      <c r="AS138" s="342"/>
      <c r="AT138" s="342"/>
      <c r="AU138" s="342"/>
      <c r="AV138" s="342"/>
      <c r="AW138" s="342"/>
      <c r="AX138" s="343"/>
      <c r="AY138" s="328" t="s">
        <v>227</v>
      </c>
      <c r="AZ138" s="366"/>
      <c r="BA138" s="366"/>
      <c r="BB138" s="366"/>
      <c r="BC138" s="366"/>
      <c r="BD138" s="366"/>
      <c r="BE138" s="366"/>
      <c r="BF138" s="366"/>
      <c r="BG138" s="366"/>
      <c r="BH138" s="366"/>
      <c r="BI138" s="366"/>
      <c r="BJ138" s="366"/>
      <c r="BK138" s="366"/>
      <c r="BL138" s="366"/>
      <c r="BM138" s="366"/>
      <c r="BN138" s="366"/>
      <c r="BO138" s="366"/>
      <c r="BP138" s="366"/>
      <c r="BQ138" s="366"/>
      <c r="BR138" s="328" t="s">
        <v>228</v>
      </c>
      <c r="BS138" s="329"/>
      <c r="BT138" s="329"/>
      <c r="BU138" s="329"/>
      <c r="BV138" s="329"/>
      <c r="BW138" s="329"/>
      <c r="BX138" s="329"/>
      <c r="BY138" s="329"/>
      <c r="BZ138" s="329"/>
      <c r="CA138" s="329"/>
      <c r="CB138" s="329"/>
      <c r="CC138" s="329"/>
      <c r="CD138" s="329"/>
      <c r="CE138" s="329"/>
      <c r="CF138" s="329"/>
      <c r="CG138" s="329"/>
      <c r="CH138" s="329"/>
      <c r="CI138" s="329"/>
      <c r="CJ138" s="329"/>
      <c r="CK138" s="329"/>
      <c r="CL138" s="329"/>
      <c r="DK138" s="9" t="s">
        <v>120</v>
      </c>
      <c r="DL138" s="10">
        <v>2009</v>
      </c>
    </row>
    <row r="139" spans="1:116" ht="6" customHeight="1">
      <c r="A139" s="37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3"/>
      <c r="AY139" s="366"/>
      <c r="AZ139" s="366"/>
      <c r="BA139" s="366"/>
      <c r="BB139" s="366"/>
      <c r="BC139" s="366"/>
      <c r="BD139" s="366"/>
      <c r="BE139" s="366"/>
      <c r="BF139" s="366"/>
      <c r="BG139" s="366"/>
      <c r="BH139" s="366"/>
      <c r="BI139" s="366"/>
      <c r="BJ139" s="366"/>
      <c r="BK139" s="366"/>
      <c r="BL139" s="366"/>
      <c r="BM139" s="366"/>
      <c r="BN139" s="366"/>
      <c r="BO139" s="366"/>
      <c r="BP139" s="366"/>
      <c r="BQ139" s="366"/>
      <c r="BR139" s="329"/>
      <c r="BS139" s="329"/>
      <c r="BT139" s="329"/>
      <c r="BU139" s="329"/>
      <c r="BV139" s="329"/>
      <c r="BW139" s="329"/>
      <c r="BX139" s="329"/>
      <c r="BY139" s="329"/>
      <c r="BZ139" s="329"/>
      <c r="CA139" s="329"/>
      <c r="CB139" s="329"/>
      <c r="CC139" s="329"/>
      <c r="CD139" s="329"/>
      <c r="CE139" s="329"/>
      <c r="CF139" s="329"/>
      <c r="CG139" s="329"/>
      <c r="CH139" s="329"/>
      <c r="CI139" s="329"/>
      <c r="CJ139" s="329"/>
      <c r="CK139" s="329"/>
      <c r="CL139" s="329"/>
      <c r="DK139" s="9" t="s">
        <v>121</v>
      </c>
      <c r="DL139" s="10">
        <v>2010</v>
      </c>
    </row>
    <row r="140" spans="1:116" ht="6" customHeight="1">
      <c r="A140" s="37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3"/>
      <c r="AY140" s="366"/>
      <c r="AZ140" s="366"/>
      <c r="BA140" s="366"/>
      <c r="BB140" s="366"/>
      <c r="BC140" s="366"/>
      <c r="BD140" s="366"/>
      <c r="BE140" s="366"/>
      <c r="BF140" s="366"/>
      <c r="BG140" s="366"/>
      <c r="BH140" s="366"/>
      <c r="BI140" s="366"/>
      <c r="BJ140" s="366"/>
      <c r="BK140" s="366"/>
      <c r="BL140" s="366"/>
      <c r="BM140" s="366"/>
      <c r="BN140" s="366"/>
      <c r="BO140" s="366"/>
      <c r="BP140" s="366"/>
      <c r="BQ140" s="366"/>
      <c r="BR140" s="329"/>
      <c r="BS140" s="329"/>
      <c r="BT140" s="329"/>
      <c r="BU140" s="329"/>
      <c r="BV140" s="329"/>
      <c r="BW140" s="329"/>
      <c r="BX140" s="329"/>
      <c r="BY140" s="329"/>
      <c r="BZ140" s="329"/>
      <c r="CA140" s="329"/>
      <c r="CB140" s="329"/>
      <c r="CC140" s="329"/>
      <c r="CD140" s="329"/>
      <c r="CE140" s="329"/>
      <c r="CF140" s="329"/>
      <c r="CG140" s="329"/>
      <c r="CH140" s="329"/>
      <c r="CI140" s="329"/>
      <c r="CJ140" s="329"/>
      <c r="CK140" s="329"/>
      <c r="CL140" s="329"/>
      <c r="DK140" s="9" t="s">
        <v>122</v>
      </c>
      <c r="DL140" s="10">
        <v>2011</v>
      </c>
    </row>
    <row r="141" spans="1:116" ht="6" customHeight="1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  <c r="AO141" s="342"/>
      <c r="AP141" s="342"/>
      <c r="AQ141" s="342"/>
      <c r="AR141" s="342"/>
      <c r="AS141" s="342"/>
      <c r="AT141" s="342"/>
      <c r="AU141" s="342"/>
      <c r="AV141" s="342"/>
      <c r="AW141" s="342"/>
      <c r="AX141" s="343"/>
      <c r="AY141" s="366"/>
      <c r="AZ141" s="366"/>
      <c r="BA141" s="366"/>
      <c r="BB141" s="366"/>
      <c r="BC141" s="366"/>
      <c r="BD141" s="366"/>
      <c r="BE141" s="366"/>
      <c r="BF141" s="366"/>
      <c r="BG141" s="366"/>
      <c r="BH141" s="366"/>
      <c r="BI141" s="366"/>
      <c r="BJ141" s="366"/>
      <c r="BK141" s="366"/>
      <c r="BL141" s="366"/>
      <c r="BM141" s="366"/>
      <c r="BN141" s="366"/>
      <c r="BO141" s="366"/>
      <c r="BP141" s="366"/>
      <c r="BQ141" s="366"/>
      <c r="BR141" s="329"/>
      <c r="BS141" s="329"/>
      <c r="BT141" s="329"/>
      <c r="BU141" s="329"/>
      <c r="BV141" s="329"/>
      <c r="BW141" s="329"/>
      <c r="BX141" s="329"/>
      <c r="BY141" s="329"/>
      <c r="BZ141" s="329"/>
      <c r="CA141" s="329"/>
      <c r="CB141" s="329"/>
      <c r="CC141" s="329"/>
      <c r="CD141" s="329"/>
      <c r="CE141" s="329"/>
      <c r="CF141" s="329"/>
      <c r="CG141" s="329"/>
      <c r="CH141" s="329"/>
      <c r="CI141" s="329"/>
      <c r="CJ141" s="329"/>
      <c r="CK141" s="329"/>
      <c r="CL141" s="329"/>
      <c r="DK141" s="9" t="s">
        <v>123</v>
      </c>
      <c r="DL141" s="10">
        <v>2012</v>
      </c>
    </row>
    <row r="142" spans="1:90" ht="13.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67" t="s">
        <v>247</v>
      </c>
      <c r="AZ142" s="366"/>
      <c r="BA142" s="366"/>
      <c r="BB142" s="366"/>
      <c r="BC142" s="366"/>
      <c r="BD142" s="366"/>
      <c r="BE142" s="366"/>
      <c r="BF142" s="366"/>
      <c r="BG142" s="366"/>
      <c r="BH142" s="366"/>
      <c r="BI142" s="366"/>
      <c r="BJ142" s="366"/>
      <c r="BK142" s="366"/>
      <c r="BL142" s="366"/>
      <c r="BM142" s="366"/>
      <c r="BN142" s="366"/>
      <c r="BO142" s="366"/>
      <c r="BP142" s="366"/>
      <c r="BQ142" s="366"/>
      <c r="BR142" s="366"/>
      <c r="BS142" s="366"/>
      <c r="BT142" s="366"/>
      <c r="BU142" s="366"/>
      <c r="BV142" s="366"/>
      <c r="BW142" s="366"/>
      <c r="BX142" s="366"/>
      <c r="BY142" s="366"/>
      <c r="BZ142" s="366"/>
      <c r="CA142" s="366"/>
      <c r="CB142" s="366"/>
      <c r="CC142" s="366"/>
      <c r="CD142" s="366"/>
      <c r="CE142" s="366"/>
      <c r="CF142" s="366"/>
      <c r="CG142" s="366"/>
      <c r="CH142" s="366"/>
      <c r="CI142" s="366"/>
      <c r="CJ142" s="366"/>
      <c r="CK142" s="366"/>
      <c r="CL142" s="366"/>
    </row>
    <row r="143" spans="1:90" ht="13.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66"/>
      <c r="AZ143" s="366"/>
      <c r="BA143" s="366"/>
      <c r="BB143" s="366"/>
      <c r="BC143" s="366"/>
      <c r="BD143" s="366"/>
      <c r="BE143" s="366"/>
      <c r="BF143" s="366"/>
      <c r="BG143" s="366"/>
      <c r="BH143" s="366"/>
      <c r="BI143" s="366"/>
      <c r="BJ143" s="366"/>
      <c r="BK143" s="366"/>
      <c r="BL143" s="366"/>
      <c r="BM143" s="366"/>
      <c r="BN143" s="366"/>
      <c r="BO143" s="366"/>
      <c r="BP143" s="366"/>
      <c r="BQ143" s="366"/>
      <c r="BR143" s="366"/>
      <c r="BS143" s="366"/>
      <c r="BT143" s="366"/>
      <c r="BU143" s="366"/>
      <c r="BV143" s="366"/>
      <c r="BW143" s="366"/>
      <c r="BX143" s="366"/>
      <c r="BY143" s="366"/>
      <c r="BZ143" s="366"/>
      <c r="CA143" s="366"/>
      <c r="CB143" s="366"/>
      <c r="CC143" s="366"/>
      <c r="CD143" s="366"/>
      <c r="CE143" s="366"/>
      <c r="CF143" s="366"/>
      <c r="CG143" s="366"/>
      <c r="CH143" s="366"/>
      <c r="CI143" s="366"/>
      <c r="CJ143" s="366"/>
      <c r="CK143" s="366"/>
      <c r="CL143" s="366"/>
    </row>
  </sheetData>
  <sheetProtection/>
  <mergeCells count="143">
    <mergeCell ref="AP65:AT68"/>
    <mergeCell ref="AU65:AZ68"/>
    <mergeCell ref="BA65:BU68"/>
    <mergeCell ref="BV65:CK68"/>
    <mergeCell ref="BR142:CL143"/>
    <mergeCell ref="AY138:BQ141"/>
    <mergeCell ref="AY142:BQ143"/>
    <mergeCell ref="BA125:BJ131"/>
    <mergeCell ref="P132:CL134"/>
    <mergeCell ref="BR135:CL137"/>
    <mergeCell ref="C132:O134"/>
    <mergeCell ref="AH78:AW81"/>
    <mergeCell ref="AH82:AW85"/>
    <mergeCell ref="V138:AX141"/>
    <mergeCell ref="J118:AZ124"/>
    <mergeCell ref="B118:I124"/>
    <mergeCell ref="B125:I131"/>
    <mergeCell ref="J125:AZ131"/>
    <mergeCell ref="B69:I85"/>
    <mergeCell ref="B86:AA88"/>
    <mergeCell ref="BA118:BJ124"/>
    <mergeCell ref="BR138:CL141"/>
    <mergeCell ref="BW9:BZ11"/>
    <mergeCell ref="CI12:CJ14"/>
    <mergeCell ref="AV25:BG28"/>
    <mergeCell ref="AO19:AW22"/>
    <mergeCell ref="BA23:BE23"/>
    <mergeCell ref="AX23:AZ23"/>
    <mergeCell ref="BG24:BL24"/>
    <mergeCell ref="BZ12:CH14"/>
    <mergeCell ref="B65:I68"/>
    <mergeCell ref="F49:AN53"/>
    <mergeCell ref="B45:C63"/>
    <mergeCell ref="D45:E53"/>
    <mergeCell ref="H54:K57"/>
    <mergeCell ref="L54:M57"/>
    <mergeCell ref="F58:CL60"/>
    <mergeCell ref="F61:AR63"/>
    <mergeCell ref="AS61:AY63"/>
    <mergeCell ref="BL61:BM63"/>
    <mergeCell ref="AO49:BR53"/>
    <mergeCell ref="CK41:CL43"/>
    <mergeCell ref="AO45:BR48"/>
    <mergeCell ref="BC41:BI43"/>
    <mergeCell ref="BA41:BB43"/>
    <mergeCell ref="BJ41:CJ43"/>
    <mergeCell ref="BS49:CL53"/>
    <mergeCell ref="BS45:CL48"/>
    <mergeCell ref="CC24:CH24"/>
    <mergeCell ref="CA24:CB24"/>
    <mergeCell ref="F29:CL31"/>
    <mergeCell ref="F25:G28"/>
    <mergeCell ref="AM25:AR28"/>
    <mergeCell ref="F23:AL24"/>
    <mergeCell ref="BF23:BH23"/>
    <mergeCell ref="AX24:BC24"/>
    <mergeCell ref="AN19:AN24"/>
    <mergeCell ref="AO23:AW23"/>
    <mergeCell ref="BS36:CL40"/>
    <mergeCell ref="BQ23:BU23"/>
    <mergeCell ref="BI23:BM23"/>
    <mergeCell ref="BN23:BP23"/>
    <mergeCell ref="BZ32:CJ34"/>
    <mergeCell ref="BX32:BY34"/>
    <mergeCell ref="BP24:BU24"/>
    <mergeCell ref="BV24:BX24"/>
    <mergeCell ref="BS35:CL35"/>
    <mergeCell ref="CI24:CL24"/>
    <mergeCell ref="I45:AM48"/>
    <mergeCell ref="D41:L43"/>
    <mergeCell ref="V41:AZ43"/>
    <mergeCell ref="F45:H48"/>
    <mergeCell ref="BD24:BF24"/>
    <mergeCell ref="BL32:BM34"/>
    <mergeCell ref="AZ32:BK34"/>
    <mergeCell ref="BM24:BO24"/>
    <mergeCell ref="AS25:AU28"/>
    <mergeCell ref="BN32:BW34"/>
    <mergeCell ref="B19:C43"/>
    <mergeCell ref="M41:U43"/>
    <mergeCell ref="F19:H22"/>
    <mergeCell ref="AM19:AM22"/>
    <mergeCell ref="AH36:AK40"/>
    <mergeCell ref="D35:E40"/>
    <mergeCell ref="D19:E24"/>
    <mergeCell ref="M36:AG40"/>
    <mergeCell ref="F32:AR34"/>
    <mergeCell ref="AO24:AW24"/>
    <mergeCell ref="AO9:AV11"/>
    <mergeCell ref="BK9:BN11"/>
    <mergeCell ref="AW15:CI17"/>
    <mergeCell ref="BC9:BF11"/>
    <mergeCell ref="BG9:BJ11"/>
    <mergeCell ref="AX19:CL22"/>
    <mergeCell ref="BU12:BY14"/>
    <mergeCell ref="E12:AE15"/>
    <mergeCell ref="B2:CL6"/>
    <mergeCell ref="AF12:AI15"/>
    <mergeCell ref="C8:I10"/>
    <mergeCell ref="AO12:AV14"/>
    <mergeCell ref="AW9:BB11"/>
    <mergeCell ref="BS9:BV11"/>
    <mergeCell ref="BO9:BR11"/>
    <mergeCell ref="AW12:BT14"/>
    <mergeCell ref="AO15:AV17"/>
    <mergeCell ref="AJ25:AL28"/>
    <mergeCell ref="I19:AK22"/>
    <mergeCell ref="N25:T28"/>
    <mergeCell ref="H25:K28"/>
    <mergeCell ref="L25:M28"/>
    <mergeCell ref="AA25:AC28"/>
    <mergeCell ref="D25:E34"/>
    <mergeCell ref="F35:L35"/>
    <mergeCell ref="F36:L40"/>
    <mergeCell ref="M35:BJ35"/>
    <mergeCell ref="BK35:BR35"/>
    <mergeCell ref="BG36:BJ40"/>
    <mergeCell ref="BK36:BR40"/>
    <mergeCell ref="AL36:BF40"/>
    <mergeCell ref="AS32:AY34"/>
    <mergeCell ref="AD25:AI28"/>
    <mergeCell ref="D54:E63"/>
    <mergeCell ref="BX61:BY63"/>
    <mergeCell ref="BN61:BW63"/>
    <mergeCell ref="AZ61:BK63"/>
    <mergeCell ref="F54:G57"/>
    <mergeCell ref="N54:T57"/>
    <mergeCell ref="U54:CL57"/>
    <mergeCell ref="BZ61:CJ63"/>
    <mergeCell ref="AH69:AW73"/>
    <mergeCell ref="BA69:BS73"/>
    <mergeCell ref="J65:AD68"/>
    <mergeCell ref="J69:AD73"/>
    <mergeCell ref="BW69:CK73"/>
    <mergeCell ref="AE65:AJ68"/>
    <mergeCell ref="AK65:AO68"/>
    <mergeCell ref="BA78:BS81"/>
    <mergeCell ref="BW78:CK81"/>
    <mergeCell ref="BA82:BS85"/>
    <mergeCell ref="J74:AD85"/>
    <mergeCell ref="AH74:AW77"/>
    <mergeCell ref="BA74:BS77"/>
    <mergeCell ref="BW74:CK77"/>
  </mergeCells>
  <dataValidations count="6">
    <dataValidation allowBlank="1" showInputMessage="1" showErrorMessage="1" imeMode="on" sqref="P132:P133 CM132:CU134 D139:U141 B132:B141 C132 C138:C141 BR135 BW74 BT74:BV76 AX74:AZ76 BA74 AE74:AG76 AH74 DQ74:DQ75 CL74:CL83 CQ74:CQ75 BW78 BA78 B86:AA88 B65 CN68:CU73 FX68:FX73 EX68 EW68:EW73 EN68 EM68:EM73 CL65:CL67 AW12 CI18:CJ28 F25:G28 AM25 BG36:BR40 AO12 AO15 AP18:AW22 AO18:AO24 CA24 F16:F19 AV25 L25:M28 AY18:AZ22 F32:AY34 BL32:BM34 CK32:CL34 BX32:BY34 F29:CL31 AH36:AK40 AS45:AV48 AZ45:BC48 AO49:BR53 CG45:CI53 BS45:BV53 BZ45:CC53 F49:G57 B35:L40 AE44:AK44 Q44:S44 X44:Z44 CD44:CF53 CJ44:CL53 BK35 BW44:BY53 AP44:AR48 AW44:AY48 BD44:BR48 J44:L44 D41:D42 AJ25 F23:I24 F58:CL64 L54:M57 U54 AX18:AX23 BA18:CH23 AA25 U25:Z28 AD25 AS25 BH25:CH28 B44:E64 AW9 M35 AO9 G16:AE18 E16:E34 H49:I53 AN45:AO48 G44:H44 F44:F45 I44:I45 AM1:AN24 AF1:AL18 CK1:CL28 AO1:CJ8 E1:AE15 B1:D34"/>
    <dataValidation allowBlank="1" showInputMessage="1" showErrorMessage="1" imeMode="off" sqref="BK118:BQ131 BU118:CA127 CE118:CL131 BS44:BV44 M44:P44 CC24 AW15 M41 BZ44:CC44 AZ32 BN32:BW34 N25:T28 H25:K28 H54:K57 N54:T57 BZ32:CJ34 CG44:CI44 BC41 BS36 M36 AL36 AZ44:BC44 AS44:AV44 AL44:AO44 AA44:AD44 T44:W44"/>
    <dataValidation type="list" allowBlank="1" showInputMessage="1" showErrorMessage="1" sqref="BS35:CL35">
      <formula1>$CW$47:$CW$54</formula1>
    </dataValidation>
    <dataValidation allowBlank="1" showInputMessage="1" showErrorMessage="1" errorTitle="日付が違います！" error="この年月日は存在しません。" imeMode="on" sqref="AX24:BC24"/>
    <dataValidation allowBlank="1" showInputMessage="1" showErrorMessage="1" errorTitle="日付が違います！" error="この日付は存在しません。" imeMode="on" sqref="BG24:BL24"/>
    <dataValidation allowBlank="1" showInputMessage="1" showErrorMessage="1" errorTitle="日付が違います。" error="この日付は存在しません。" imeMode="on" sqref="BP24:BU24"/>
  </dataValidations>
  <printOptions horizontalCentered="1"/>
  <pageMargins left="0.7874015748031497" right="0.1968503937007874" top="0.6299212598425197" bottom="0.1968503937007874" header="0.2362204724409449" footer="0.2362204724409449"/>
  <pageSetup horizontalDpi="300" verticalDpi="300" orientation="portrait" paperSize="9" scale="92" r:id="rId3"/>
  <headerFooter alignWithMargins="0">
    <oddFooter>&amp;L(医)三幸会様式&amp;R2020/07/01　Lev01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60"/>
  <sheetViews>
    <sheetView showGridLines="0" showRowColHeaders="0" showOutlineSymbols="0" workbookViewId="0" topLeftCell="A1">
      <selection activeCell="G12" sqref="G12:P16"/>
    </sheetView>
  </sheetViews>
  <sheetFormatPr defaultColWidth="9.00390625" defaultRowHeight="13.5"/>
  <cols>
    <col min="1" max="1" width="3.125" style="0" customWidth="1"/>
    <col min="2" max="15" width="2.25390625" style="0" customWidth="1"/>
    <col min="16" max="16" width="3.00390625" style="0" customWidth="1"/>
    <col min="17" max="26" width="2.25390625" style="0" customWidth="1"/>
    <col min="27" max="71" width="2.125" style="0" customWidth="1"/>
  </cols>
  <sheetData>
    <row r="1" spans="1:46" ht="13.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</row>
    <row r="2" spans="1:48" ht="6" customHeight="1">
      <c r="A2" s="37"/>
      <c r="B2" s="521"/>
      <c r="C2" s="521"/>
      <c r="D2" s="521"/>
      <c r="E2" s="521"/>
      <c r="F2" s="521"/>
      <c r="G2" s="521"/>
      <c r="H2" s="521"/>
      <c r="I2" s="521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1"/>
      <c r="AV2" s="1"/>
    </row>
    <row r="3" spans="1:48" ht="6" customHeight="1">
      <c r="A3" s="37"/>
      <c r="B3" s="521"/>
      <c r="C3" s="521"/>
      <c r="D3" s="521"/>
      <c r="E3" s="521"/>
      <c r="F3" s="521"/>
      <c r="G3" s="521"/>
      <c r="H3" s="521"/>
      <c r="I3" s="521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1"/>
      <c r="AV3" s="1"/>
    </row>
    <row r="4" spans="1:48" ht="6" customHeight="1">
      <c r="A4" s="37"/>
      <c r="B4" s="521"/>
      <c r="C4" s="521"/>
      <c r="D4" s="521"/>
      <c r="E4" s="521"/>
      <c r="F4" s="521"/>
      <c r="G4" s="521"/>
      <c r="H4" s="521"/>
      <c r="I4" s="521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1"/>
      <c r="AV4" s="1"/>
    </row>
    <row r="5" spans="1:48" ht="6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1"/>
      <c r="AV5" s="1"/>
    </row>
    <row r="6" spans="1:48" ht="6" customHeight="1">
      <c r="A6" s="37"/>
      <c r="B6" s="527" t="s">
        <v>263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1"/>
      <c r="AV6" s="1"/>
    </row>
    <row r="7" spans="1:48" ht="6" customHeight="1">
      <c r="A7" s="37"/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1"/>
      <c r="AV7" s="1"/>
    </row>
    <row r="8" spans="1:48" ht="6" customHeight="1">
      <c r="A8" s="37"/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1"/>
      <c r="AV8" s="1"/>
    </row>
    <row r="9" spans="1:48" ht="6" customHeight="1">
      <c r="A9" s="37"/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1"/>
      <c r="AV9" s="1"/>
    </row>
    <row r="10" spans="1:48" ht="6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1"/>
      <c r="AV10" s="1"/>
    </row>
    <row r="11" spans="1:48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1"/>
      <c r="AV11" s="1"/>
    </row>
    <row r="12" spans="1:48" ht="6" customHeight="1">
      <c r="A12" s="37"/>
      <c r="B12" s="522" t="s">
        <v>0</v>
      </c>
      <c r="C12" s="523"/>
      <c r="D12" s="523"/>
      <c r="E12" s="523"/>
      <c r="F12" s="523"/>
      <c r="G12" s="513"/>
      <c r="H12" s="514"/>
      <c r="I12" s="514"/>
      <c r="J12" s="514"/>
      <c r="K12" s="514"/>
      <c r="L12" s="514"/>
      <c r="M12" s="514"/>
      <c r="N12" s="514"/>
      <c r="O12" s="514"/>
      <c r="P12" s="514"/>
      <c r="Q12" s="71"/>
      <c r="R12" s="428" t="s">
        <v>207</v>
      </c>
      <c r="S12" s="428"/>
      <c r="T12" s="580"/>
      <c r="U12" s="194" t="s">
        <v>216</v>
      </c>
      <c r="V12" s="195"/>
      <c r="W12" s="195"/>
      <c r="X12" s="195"/>
      <c r="Y12" s="206"/>
      <c r="Z12" s="100"/>
      <c r="AA12" s="547" t="s">
        <v>99</v>
      </c>
      <c r="AB12" s="547"/>
      <c r="AC12" s="547"/>
      <c r="AD12" s="71"/>
      <c r="AE12" s="547" t="s">
        <v>101</v>
      </c>
      <c r="AF12" s="547"/>
      <c r="AG12" s="547"/>
      <c r="AH12" s="71"/>
      <c r="AI12" s="578" t="s">
        <v>100</v>
      </c>
      <c r="AJ12" s="578"/>
      <c r="AK12" s="578"/>
      <c r="AL12" s="105"/>
      <c r="AM12" s="105"/>
      <c r="AN12" s="105"/>
      <c r="AO12" s="105"/>
      <c r="AP12" s="106"/>
      <c r="AQ12" s="111"/>
      <c r="AR12" s="111"/>
      <c r="AS12" s="106"/>
      <c r="AT12" s="107"/>
      <c r="AU12" s="1"/>
      <c r="AV12" s="1"/>
    </row>
    <row r="13" spans="1:48" ht="6" customHeight="1">
      <c r="A13" s="37"/>
      <c r="B13" s="524"/>
      <c r="C13" s="525"/>
      <c r="D13" s="525"/>
      <c r="E13" s="525"/>
      <c r="F13" s="525"/>
      <c r="G13" s="515"/>
      <c r="H13" s="516"/>
      <c r="I13" s="516"/>
      <c r="J13" s="516"/>
      <c r="K13" s="516"/>
      <c r="L13" s="516"/>
      <c r="M13" s="516"/>
      <c r="N13" s="516"/>
      <c r="O13" s="516"/>
      <c r="P13" s="516"/>
      <c r="Q13" s="42"/>
      <c r="R13" s="430"/>
      <c r="S13" s="430"/>
      <c r="T13" s="581"/>
      <c r="U13" s="196"/>
      <c r="V13" s="190"/>
      <c r="W13" s="190"/>
      <c r="X13" s="190"/>
      <c r="Y13" s="211"/>
      <c r="Z13" s="73"/>
      <c r="AA13" s="548"/>
      <c r="AB13" s="548"/>
      <c r="AC13" s="548"/>
      <c r="AD13" s="42"/>
      <c r="AE13" s="548"/>
      <c r="AF13" s="548"/>
      <c r="AG13" s="548"/>
      <c r="AH13" s="42"/>
      <c r="AI13" s="579"/>
      <c r="AJ13" s="579"/>
      <c r="AK13" s="579"/>
      <c r="AL13" s="108"/>
      <c r="AM13" s="108"/>
      <c r="AN13" s="108"/>
      <c r="AO13" s="108"/>
      <c r="AP13" s="98"/>
      <c r="AQ13" s="112"/>
      <c r="AR13" s="112"/>
      <c r="AS13" s="98"/>
      <c r="AT13" s="109"/>
      <c r="AU13" s="1"/>
      <c r="AV13" s="1"/>
    </row>
    <row r="14" spans="1:48" ht="6" customHeight="1">
      <c r="A14" s="37"/>
      <c r="B14" s="524"/>
      <c r="C14" s="525"/>
      <c r="D14" s="525"/>
      <c r="E14" s="525"/>
      <c r="F14" s="525"/>
      <c r="G14" s="515"/>
      <c r="H14" s="516"/>
      <c r="I14" s="516"/>
      <c r="J14" s="516"/>
      <c r="K14" s="516"/>
      <c r="L14" s="516"/>
      <c r="M14" s="516"/>
      <c r="N14" s="516"/>
      <c r="O14" s="516"/>
      <c r="P14" s="516"/>
      <c r="Q14" s="154"/>
      <c r="R14" s="154"/>
      <c r="S14" s="154"/>
      <c r="T14" s="406"/>
      <c r="U14" s="196"/>
      <c r="V14" s="190"/>
      <c r="W14" s="190"/>
      <c r="X14" s="190"/>
      <c r="Y14" s="211"/>
      <c r="Z14" s="73"/>
      <c r="AA14" s="154"/>
      <c r="AB14" s="154"/>
      <c r="AC14" s="154" t="s">
        <v>30</v>
      </c>
      <c r="AD14" s="154"/>
      <c r="AE14" s="154"/>
      <c r="AF14" s="154"/>
      <c r="AG14" s="154" t="s">
        <v>98</v>
      </c>
      <c r="AH14" s="154"/>
      <c r="AI14" s="154"/>
      <c r="AJ14" s="154"/>
      <c r="AK14" s="154" t="s">
        <v>97</v>
      </c>
      <c r="AL14" s="154"/>
      <c r="AM14" s="519" t="s">
        <v>175</v>
      </c>
      <c r="AN14" s="192"/>
      <c r="AO14" s="192"/>
      <c r="AP14" s="192"/>
      <c r="AQ14" s="583" t="s">
        <v>209</v>
      </c>
      <c r="AR14" s="584"/>
      <c r="AS14" s="178" t="s">
        <v>211</v>
      </c>
      <c r="AT14" s="109"/>
      <c r="AU14" s="1"/>
      <c r="AV14" s="1"/>
    </row>
    <row r="15" spans="1:48" ht="6" customHeight="1">
      <c r="A15" s="37"/>
      <c r="B15" s="524"/>
      <c r="C15" s="525"/>
      <c r="D15" s="525"/>
      <c r="E15" s="525"/>
      <c r="F15" s="525"/>
      <c r="G15" s="515"/>
      <c r="H15" s="516"/>
      <c r="I15" s="516"/>
      <c r="J15" s="516"/>
      <c r="K15" s="516"/>
      <c r="L15" s="516"/>
      <c r="M15" s="516"/>
      <c r="N15" s="516"/>
      <c r="O15" s="516"/>
      <c r="P15" s="516"/>
      <c r="Q15" s="42"/>
      <c r="R15" s="430" t="s">
        <v>208</v>
      </c>
      <c r="S15" s="430"/>
      <c r="T15" s="581"/>
      <c r="U15" s="196"/>
      <c r="V15" s="190"/>
      <c r="W15" s="190"/>
      <c r="X15" s="190"/>
      <c r="Y15" s="211"/>
      <c r="Z15" s="73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519"/>
      <c r="AN15" s="192"/>
      <c r="AO15" s="192"/>
      <c r="AP15" s="192"/>
      <c r="AQ15" s="584"/>
      <c r="AR15" s="584"/>
      <c r="AS15" s="178"/>
      <c r="AT15" s="109"/>
      <c r="AU15" s="1"/>
      <c r="AV15" s="1"/>
    </row>
    <row r="16" spans="1:48" ht="6" customHeight="1">
      <c r="A16" s="37"/>
      <c r="B16" s="526"/>
      <c r="C16" s="300"/>
      <c r="D16" s="300"/>
      <c r="E16" s="300"/>
      <c r="F16" s="300"/>
      <c r="G16" s="517"/>
      <c r="H16" s="518"/>
      <c r="I16" s="518"/>
      <c r="J16" s="518"/>
      <c r="K16" s="518"/>
      <c r="L16" s="518"/>
      <c r="M16" s="518"/>
      <c r="N16" s="518"/>
      <c r="O16" s="518"/>
      <c r="P16" s="518"/>
      <c r="Q16" s="72"/>
      <c r="R16" s="432"/>
      <c r="S16" s="432"/>
      <c r="T16" s="582"/>
      <c r="U16" s="207"/>
      <c r="V16" s="191"/>
      <c r="W16" s="191"/>
      <c r="X16" s="191"/>
      <c r="Y16" s="212"/>
      <c r="Z16" s="113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520"/>
      <c r="AN16" s="193"/>
      <c r="AO16" s="193"/>
      <c r="AP16" s="193"/>
      <c r="AQ16" s="585"/>
      <c r="AR16" s="585"/>
      <c r="AS16" s="180"/>
      <c r="AT16" s="110"/>
      <c r="AU16" s="1"/>
      <c r="AV16" s="1"/>
    </row>
    <row r="17" spans="1:48" ht="6" customHeight="1">
      <c r="A17" s="37"/>
      <c r="B17" s="38"/>
      <c r="C17" s="38"/>
      <c r="D17" s="38"/>
      <c r="E17" s="38"/>
      <c r="F17" s="38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1"/>
      <c r="AV17" s="1"/>
    </row>
    <row r="18" spans="1:48" ht="6" customHeight="1">
      <c r="A18" s="37"/>
      <c r="B18" s="372" t="s">
        <v>2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1"/>
      <c r="AV18" s="1"/>
    </row>
    <row r="19" spans="1:48" ht="6" customHeight="1">
      <c r="A19" s="37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1"/>
      <c r="AV19" s="1"/>
    </row>
    <row r="20" spans="1:48" ht="6" customHeight="1">
      <c r="A20" s="3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1"/>
      <c r="AV20" s="1"/>
    </row>
    <row r="21" spans="1:48" ht="6" customHeight="1">
      <c r="A21" s="37"/>
      <c r="B21" s="529"/>
      <c r="C21" s="530"/>
      <c r="D21" s="530"/>
      <c r="E21" s="530"/>
      <c r="F21" s="530"/>
      <c r="G21" s="194" t="s">
        <v>79</v>
      </c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4" t="s">
        <v>1</v>
      </c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206"/>
      <c r="AU21" s="1"/>
      <c r="AV21" s="1"/>
    </row>
    <row r="22" spans="1:48" ht="6" customHeight="1">
      <c r="A22" s="37"/>
      <c r="B22" s="529"/>
      <c r="C22" s="530"/>
      <c r="D22" s="530"/>
      <c r="E22" s="530"/>
      <c r="F22" s="530"/>
      <c r="G22" s="196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6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211"/>
      <c r="AU22" s="1"/>
      <c r="AV22" s="1"/>
    </row>
    <row r="23" spans="1:48" ht="6" customHeight="1">
      <c r="A23" s="37"/>
      <c r="B23" s="529"/>
      <c r="C23" s="530"/>
      <c r="D23" s="530"/>
      <c r="E23" s="530"/>
      <c r="F23" s="530"/>
      <c r="G23" s="196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6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211"/>
      <c r="AU23" s="1"/>
      <c r="AV23" s="1"/>
    </row>
    <row r="24" spans="1:48" ht="6" customHeight="1">
      <c r="A24" s="37"/>
      <c r="B24" s="529"/>
      <c r="C24" s="530"/>
      <c r="D24" s="530"/>
      <c r="E24" s="530"/>
      <c r="F24" s="530"/>
      <c r="G24" s="207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207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212"/>
      <c r="AU24" s="1"/>
      <c r="AV24" s="1"/>
    </row>
    <row r="25" spans="1:48" ht="6" customHeight="1">
      <c r="A25" s="37"/>
      <c r="B25" s="325" t="s">
        <v>35</v>
      </c>
      <c r="C25" s="326"/>
      <c r="D25" s="326"/>
      <c r="E25" s="326"/>
      <c r="F25" s="326"/>
      <c r="G25" s="402" t="s">
        <v>190</v>
      </c>
      <c r="H25" s="403"/>
      <c r="I25" s="403"/>
      <c r="J25" s="403"/>
      <c r="K25" s="403"/>
      <c r="L25" s="403" t="s">
        <v>86</v>
      </c>
      <c r="M25" s="403"/>
      <c r="N25" s="403"/>
      <c r="O25" s="403"/>
      <c r="P25" s="403"/>
      <c r="Q25" s="403" t="s">
        <v>140</v>
      </c>
      <c r="R25" s="403"/>
      <c r="S25" s="403"/>
      <c r="T25" s="403"/>
      <c r="U25" s="403"/>
      <c r="V25" s="418"/>
      <c r="W25" s="418"/>
      <c r="X25" s="418"/>
      <c r="Y25" s="418"/>
      <c r="Z25" s="419"/>
      <c r="AA25" s="427" t="s">
        <v>81</v>
      </c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580"/>
      <c r="AU25" s="1"/>
      <c r="AV25" s="1"/>
    </row>
    <row r="26" spans="1:101" ht="6" customHeight="1">
      <c r="A26" s="37"/>
      <c r="B26" s="325"/>
      <c r="C26" s="326"/>
      <c r="D26" s="326"/>
      <c r="E26" s="326"/>
      <c r="F26" s="326"/>
      <c r="G26" s="402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18"/>
      <c r="W26" s="418"/>
      <c r="X26" s="418"/>
      <c r="Y26" s="418"/>
      <c r="Z26" s="419"/>
      <c r="AA26" s="429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581"/>
      <c r="AU26" s="1"/>
      <c r="AV26" s="1"/>
      <c r="CW26" t="b">
        <v>1</v>
      </c>
    </row>
    <row r="27" spans="1:48" ht="6" customHeight="1">
      <c r="A27" s="37"/>
      <c r="B27" s="325"/>
      <c r="C27" s="326"/>
      <c r="D27" s="326"/>
      <c r="E27" s="326"/>
      <c r="F27" s="326"/>
      <c r="G27" s="402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18"/>
      <c r="W27" s="418"/>
      <c r="X27" s="418"/>
      <c r="Y27" s="418"/>
      <c r="Z27" s="419"/>
      <c r="AA27" s="429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430"/>
      <c r="AT27" s="581"/>
      <c r="AU27" s="1"/>
      <c r="AV27" s="1"/>
    </row>
    <row r="28" spans="1:48" ht="6" customHeight="1">
      <c r="A28" s="37"/>
      <c r="B28" s="325"/>
      <c r="C28" s="326"/>
      <c r="D28" s="326"/>
      <c r="E28" s="326"/>
      <c r="F28" s="326"/>
      <c r="G28" s="402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18"/>
      <c r="W28" s="418"/>
      <c r="X28" s="418"/>
      <c r="Y28" s="418"/>
      <c r="Z28" s="419"/>
      <c r="AA28" s="431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582"/>
      <c r="AU28" s="1"/>
      <c r="AV28" s="1"/>
    </row>
    <row r="29" spans="1:48" ht="6" customHeight="1">
      <c r="A29" s="37"/>
      <c r="B29" s="325" t="s">
        <v>7</v>
      </c>
      <c r="C29" s="326"/>
      <c r="D29" s="326"/>
      <c r="E29" s="326"/>
      <c r="F29" s="326"/>
      <c r="G29" s="402" t="s">
        <v>190</v>
      </c>
      <c r="H29" s="403"/>
      <c r="I29" s="403"/>
      <c r="J29" s="403"/>
      <c r="K29" s="403"/>
      <c r="L29" s="471" t="s">
        <v>87</v>
      </c>
      <c r="M29" s="472"/>
      <c r="N29" s="472"/>
      <c r="O29" s="472"/>
      <c r="P29" s="473"/>
      <c r="Q29" s="403" t="s">
        <v>4</v>
      </c>
      <c r="R29" s="403"/>
      <c r="S29" s="403"/>
      <c r="T29" s="403"/>
      <c r="U29" s="403"/>
      <c r="V29" s="418"/>
      <c r="W29" s="418"/>
      <c r="X29" s="418"/>
      <c r="Y29" s="418"/>
      <c r="Z29" s="419"/>
      <c r="AA29" s="427" t="s">
        <v>82</v>
      </c>
      <c r="AB29" s="428"/>
      <c r="AC29" s="428"/>
      <c r="AD29" s="428"/>
      <c r="AE29" s="428"/>
      <c r="AF29" s="428"/>
      <c r="AG29" s="428"/>
      <c r="AH29" s="560"/>
      <c r="AI29" s="560"/>
      <c r="AJ29" s="560"/>
      <c r="AK29" s="560"/>
      <c r="AL29" s="560"/>
      <c r="AM29" s="560"/>
      <c r="AN29" s="560"/>
      <c r="AO29" s="560"/>
      <c r="AP29" s="560"/>
      <c r="AQ29" s="560"/>
      <c r="AR29" s="560"/>
      <c r="AS29" s="560"/>
      <c r="AT29" s="561"/>
      <c r="AU29" s="1"/>
      <c r="AV29" s="1"/>
    </row>
    <row r="30" spans="1:48" ht="6" customHeight="1">
      <c r="A30" s="37"/>
      <c r="B30" s="325"/>
      <c r="C30" s="326"/>
      <c r="D30" s="326"/>
      <c r="E30" s="326"/>
      <c r="F30" s="326"/>
      <c r="G30" s="402"/>
      <c r="H30" s="403"/>
      <c r="I30" s="403"/>
      <c r="J30" s="403"/>
      <c r="K30" s="403"/>
      <c r="L30" s="474"/>
      <c r="M30" s="475"/>
      <c r="N30" s="475"/>
      <c r="O30" s="475"/>
      <c r="P30" s="476"/>
      <c r="Q30" s="403"/>
      <c r="R30" s="403"/>
      <c r="S30" s="403"/>
      <c r="T30" s="403"/>
      <c r="U30" s="403"/>
      <c r="V30" s="418"/>
      <c r="W30" s="418"/>
      <c r="X30" s="418"/>
      <c r="Y30" s="418"/>
      <c r="Z30" s="419"/>
      <c r="AA30" s="429"/>
      <c r="AB30" s="430"/>
      <c r="AC30" s="430"/>
      <c r="AD30" s="430"/>
      <c r="AE30" s="430"/>
      <c r="AF30" s="430"/>
      <c r="AG30" s="430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562"/>
      <c r="AU30" s="1"/>
      <c r="AV30" s="1"/>
    </row>
    <row r="31" spans="1:48" ht="6" customHeight="1">
      <c r="A31" s="37"/>
      <c r="B31" s="325"/>
      <c r="C31" s="326"/>
      <c r="D31" s="326"/>
      <c r="E31" s="326"/>
      <c r="F31" s="326"/>
      <c r="G31" s="402"/>
      <c r="H31" s="403"/>
      <c r="I31" s="403"/>
      <c r="J31" s="403"/>
      <c r="K31" s="403"/>
      <c r="L31" s="474"/>
      <c r="M31" s="475"/>
      <c r="N31" s="475"/>
      <c r="O31" s="475"/>
      <c r="P31" s="476"/>
      <c r="Q31" s="403"/>
      <c r="R31" s="403"/>
      <c r="S31" s="403"/>
      <c r="T31" s="403"/>
      <c r="U31" s="403"/>
      <c r="V31" s="418"/>
      <c r="W31" s="418"/>
      <c r="X31" s="418"/>
      <c r="Y31" s="418"/>
      <c r="Z31" s="419"/>
      <c r="AA31" s="429"/>
      <c r="AB31" s="430"/>
      <c r="AC31" s="430"/>
      <c r="AD31" s="430"/>
      <c r="AE31" s="430"/>
      <c r="AF31" s="430"/>
      <c r="AG31" s="430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562"/>
      <c r="AU31" s="1"/>
      <c r="AV31" s="1"/>
    </row>
    <row r="32" spans="1:48" ht="6" customHeight="1">
      <c r="A32" s="37"/>
      <c r="B32" s="325"/>
      <c r="C32" s="326"/>
      <c r="D32" s="326"/>
      <c r="E32" s="326"/>
      <c r="F32" s="326"/>
      <c r="G32" s="402"/>
      <c r="H32" s="403"/>
      <c r="I32" s="403"/>
      <c r="J32" s="403"/>
      <c r="K32" s="403"/>
      <c r="L32" s="477"/>
      <c r="M32" s="478"/>
      <c r="N32" s="478"/>
      <c r="O32" s="478"/>
      <c r="P32" s="479"/>
      <c r="Q32" s="403"/>
      <c r="R32" s="403"/>
      <c r="S32" s="403"/>
      <c r="T32" s="403"/>
      <c r="U32" s="403"/>
      <c r="V32" s="418"/>
      <c r="W32" s="418"/>
      <c r="X32" s="418"/>
      <c r="Y32" s="418"/>
      <c r="Z32" s="419"/>
      <c r="AA32" s="431"/>
      <c r="AB32" s="432"/>
      <c r="AC32" s="432"/>
      <c r="AD32" s="432"/>
      <c r="AE32" s="432"/>
      <c r="AF32" s="432"/>
      <c r="AG32" s="432"/>
      <c r="AH32" s="563"/>
      <c r="AI32" s="563"/>
      <c r="AJ32" s="563"/>
      <c r="AK32" s="563"/>
      <c r="AL32" s="563"/>
      <c r="AM32" s="563"/>
      <c r="AN32" s="563"/>
      <c r="AO32" s="563"/>
      <c r="AP32" s="563"/>
      <c r="AQ32" s="563"/>
      <c r="AR32" s="563"/>
      <c r="AS32" s="563"/>
      <c r="AT32" s="564"/>
      <c r="AU32" s="1"/>
      <c r="AV32" s="1"/>
    </row>
    <row r="33" spans="1:48" ht="6" customHeight="1">
      <c r="A33" s="37"/>
      <c r="B33" s="325" t="s">
        <v>36</v>
      </c>
      <c r="C33" s="326"/>
      <c r="D33" s="326"/>
      <c r="E33" s="326"/>
      <c r="F33" s="326"/>
      <c r="G33" s="402" t="s">
        <v>191</v>
      </c>
      <c r="H33" s="403"/>
      <c r="I33" s="403"/>
      <c r="J33" s="403"/>
      <c r="K33" s="403"/>
      <c r="L33" s="403" t="s">
        <v>88</v>
      </c>
      <c r="M33" s="403"/>
      <c r="N33" s="403"/>
      <c r="O33" s="403"/>
      <c r="P33" s="403"/>
      <c r="Q33" s="403" t="s">
        <v>96</v>
      </c>
      <c r="R33" s="403"/>
      <c r="S33" s="403"/>
      <c r="T33" s="403"/>
      <c r="U33" s="403"/>
      <c r="V33" s="418"/>
      <c r="W33" s="418"/>
      <c r="X33" s="418"/>
      <c r="Y33" s="418"/>
      <c r="Z33" s="419"/>
      <c r="AA33" s="549"/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  <c r="AO33" s="450"/>
      <c r="AP33" s="450"/>
      <c r="AQ33" s="450"/>
      <c r="AR33" s="450"/>
      <c r="AS33" s="450"/>
      <c r="AT33" s="550"/>
      <c r="AU33" s="1"/>
      <c r="AV33" s="1"/>
    </row>
    <row r="34" spans="1:48" ht="6" customHeight="1">
      <c r="A34" s="37"/>
      <c r="B34" s="325"/>
      <c r="C34" s="326"/>
      <c r="D34" s="326"/>
      <c r="E34" s="326"/>
      <c r="F34" s="326"/>
      <c r="G34" s="402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18"/>
      <c r="W34" s="418"/>
      <c r="X34" s="418"/>
      <c r="Y34" s="418"/>
      <c r="Z34" s="419"/>
      <c r="AA34" s="5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552"/>
      <c r="AU34" s="1"/>
      <c r="AV34" s="1"/>
    </row>
    <row r="35" spans="1:48" ht="6" customHeight="1">
      <c r="A35" s="37"/>
      <c r="B35" s="325"/>
      <c r="C35" s="326"/>
      <c r="D35" s="326"/>
      <c r="E35" s="326"/>
      <c r="F35" s="326"/>
      <c r="G35" s="402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18"/>
      <c r="W35" s="418"/>
      <c r="X35" s="418"/>
      <c r="Y35" s="418"/>
      <c r="Z35" s="419"/>
      <c r="AA35" s="5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552"/>
      <c r="AU35" s="1"/>
      <c r="AV35" s="1"/>
    </row>
    <row r="36" spans="1:48" ht="6" customHeight="1">
      <c r="A36" s="37"/>
      <c r="B36" s="325"/>
      <c r="C36" s="326"/>
      <c r="D36" s="326"/>
      <c r="E36" s="326"/>
      <c r="F36" s="326"/>
      <c r="G36" s="402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18"/>
      <c r="W36" s="418"/>
      <c r="X36" s="418"/>
      <c r="Y36" s="418"/>
      <c r="Z36" s="419"/>
      <c r="AA36" s="553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2"/>
      <c r="AS36" s="452"/>
      <c r="AT36" s="554"/>
      <c r="AU36" s="1"/>
      <c r="AV36" s="1"/>
    </row>
    <row r="37" spans="1:48" ht="6" customHeight="1">
      <c r="A37" s="37"/>
      <c r="B37" s="325" t="s">
        <v>8</v>
      </c>
      <c r="C37" s="326"/>
      <c r="D37" s="326"/>
      <c r="E37" s="326"/>
      <c r="F37" s="326"/>
      <c r="G37" s="402" t="s">
        <v>76</v>
      </c>
      <c r="H37" s="403"/>
      <c r="I37" s="403"/>
      <c r="J37" s="403"/>
      <c r="K37" s="403"/>
      <c r="L37" s="403" t="s">
        <v>89</v>
      </c>
      <c r="M37" s="403"/>
      <c r="N37" s="403"/>
      <c r="O37" s="403"/>
      <c r="P37" s="403"/>
      <c r="Q37" s="403" t="s">
        <v>95</v>
      </c>
      <c r="R37" s="403"/>
      <c r="S37" s="403"/>
      <c r="T37" s="403"/>
      <c r="U37" s="403"/>
      <c r="V37" s="511" t="s">
        <v>5</v>
      </c>
      <c r="W37" s="511"/>
      <c r="X37" s="511"/>
      <c r="Y37" s="511"/>
      <c r="Z37" s="512"/>
      <c r="AA37" s="427" t="s">
        <v>26</v>
      </c>
      <c r="AB37" s="428"/>
      <c r="AC37" s="428"/>
      <c r="AD37" s="428"/>
      <c r="AE37" s="428"/>
      <c r="AF37" s="428"/>
      <c r="AG37" s="450"/>
      <c r="AH37" s="450"/>
      <c r="AI37" s="450"/>
      <c r="AJ37" s="450"/>
      <c r="AK37" s="450"/>
      <c r="AL37" s="172" t="s">
        <v>37</v>
      </c>
      <c r="AM37" s="172"/>
      <c r="AN37" s="172"/>
      <c r="AO37" s="450"/>
      <c r="AP37" s="450"/>
      <c r="AQ37" s="450"/>
      <c r="AR37" s="450"/>
      <c r="AS37" s="450"/>
      <c r="AT37" s="550"/>
      <c r="AU37" s="1"/>
      <c r="AV37" s="1"/>
    </row>
    <row r="38" spans="1:48" ht="6" customHeight="1">
      <c r="A38" s="37"/>
      <c r="B38" s="325"/>
      <c r="C38" s="326"/>
      <c r="D38" s="326"/>
      <c r="E38" s="326"/>
      <c r="F38" s="326"/>
      <c r="G38" s="402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511"/>
      <c r="W38" s="511"/>
      <c r="X38" s="511"/>
      <c r="Y38" s="511"/>
      <c r="Z38" s="512"/>
      <c r="AA38" s="429"/>
      <c r="AB38" s="430"/>
      <c r="AC38" s="430"/>
      <c r="AD38" s="430"/>
      <c r="AE38" s="430"/>
      <c r="AF38" s="430"/>
      <c r="AG38" s="451"/>
      <c r="AH38" s="451"/>
      <c r="AI38" s="451"/>
      <c r="AJ38" s="451"/>
      <c r="AK38" s="451"/>
      <c r="AL38" s="154"/>
      <c r="AM38" s="154"/>
      <c r="AN38" s="154"/>
      <c r="AO38" s="451"/>
      <c r="AP38" s="451"/>
      <c r="AQ38" s="451"/>
      <c r="AR38" s="451"/>
      <c r="AS38" s="451"/>
      <c r="AT38" s="552"/>
      <c r="AU38" s="1"/>
      <c r="AV38" s="1"/>
    </row>
    <row r="39" spans="1:48" ht="6" customHeight="1">
      <c r="A39" s="37"/>
      <c r="B39" s="325"/>
      <c r="C39" s="326"/>
      <c r="D39" s="326"/>
      <c r="E39" s="326"/>
      <c r="F39" s="326"/>
      <c r="G39" s="402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511"/>
      <c r="W39" s="511"/>
      <c r="X39" s="511"/>
      <c r="Y39" s="511"/>
      <c r="Z39" s="512"/>
      <c r="AA39" s="429"/>
      <c r="AB39" s="430"/>
      <c r="AC39" s="430"/>
      <c r="AD39" s="430"/>
      <c r="AE39" s="430"/>
      <c r="AF39" s="430"/>
      <c r="AG39" s="451"/>
      <c r="AH39" s="451"/>
      <c r="AI39" s="451"/>
      <c r="AJ39" s="451"/>
      <c r="AK39" s="451"/>
      <c r="AL39" s="154"/>
      <c r="AM39" s="154"/>
      <c r="AN39" s="154"/>
      <c r="AO39" s="451"/>
      <c r="AP39" s="451"/>
      <c r="AQ39" s="451"/>
      <c r="AR39" s="451"/>
      <c r="AS39" s="451"/>
      <c r="AT39" s="552"/>
      <c r="AU39" s="1"/>
      <c r="AV39" s="1"/>
    </row>
    <row r="40" spans="1:48" ht="6" customHeight="1">
      <c r="A40" s="37"/>
      <c r="B40" s="325"/>
      <c r="C40" s="326"/>
      <c r="D40" s="326"/>
      <c r="E40" s="326"/>
      <c r="F40" s="326"/>
      <c r="G40" s="402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511"/>
      <c r="W40" s="511"/>
      <c r="X40" s="511"/>
      <c r="Y40" s="511"/>
      <c r="Z40" s="512"/>
      <c r="AA40" s="431"/>
      <c r="AB40" s="432"/>
      <c r="AC40" s="432"/>
      <c r="AD40" s="432"/>
      <c r="AE40" s="432"/>
      <c r="AF40" s="432"/>
      <c r="AG40" s="452"/>
      <c r="AH40" s="452"/>
      <c r="AI40" s="452"/>
      <c r="AJ40" s="452"/>
      <c r="AK40" s="452"/>
      <c r="AL40" s="310"/>
      <c r="AM40" s="310"/>
      <c r="AN40" s="310"/>
      <c r="AO40" s="452"/>
      <c r="AP40" s="452"/>
      <c r="AQ40" s="452"/>
      <c r="AR40" s="452"/>
      <c r="AS40" s="452"/>
      <c r="AT40" s="554"/>
      <c r="AU40" s="1"/>
      <c r="AV40" s="1"/>
    </row>
    <row r="41" spans="1:48" ht="6" customHeight="1">
      <c r="A41" s="37"/>
      <c r="B41" s="325" t="s">
        <v>9</v>
      </c>
      <c r="C41" s="326"/>
      <c r="D41" s="326"/>
      <c r="E41" s="326"/>
      <c r="F41" s="326"/>
      <c r="G41" s="402" t="s">
        <v>76</v>
      </c>
      <c r="H41" s="403"/>
      <c r="I41" s="403"/>
      <c r="J41" s="403"/>
      <c r="K41" s="403"/>
      <c r="L41" s="403" t="s">
        <v>89</v>
      </c>
      <c r="M41" s="403"/>
      <c r="N41" s="403"/>
      <c r="O41" s="403"/>
      <c r="P41" s="403"/>
      <c r="Q41" s="403" t="s">
        <v>95</v>
      </c>
      <c r="R41" s="403"/>
      <c r="S41" s="403"/>
      <c r="T41" s="403"/>
      <c r="U41" s="403"/>
      <c r="V41" s="511" t="s">
        <v>5</v>
      </c>
      <c r="W41" s="511"/>
      <c r="X41" s="511"/>
      <c r="Y41" s="511"/>
      <c r="Z41" s="512"/>
      <c r="AA41" s="427" t="s">
        <v>38</v>
      </c>
      <c r="AB41" s="428"/>
      <c r="AC41" s="428"/>
      <c r="AD41" s="428"/>
      <c r="AE41" s="428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1"/>
      <c r="AU41" s="1"/>
      <c r="AV41" s="1"/>
    </row>
    <row r="42" spans="1:48" ht="6" customHeight="1">
      <c r="A42" s="37"/>
      <c r="B42" s="325"/>
      <c r="C42" s="326"/>
      <c r="D42" s="326"/>
      <c r="E42" s="326"/>
      <c r="F42" s="326"/>
      <c r="G42" s="402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511"/>
      <c r="W42" s="511"/>
      <c r="X42" s="511"/>
      <c r="Y42" s="511"/>
      <c r="Z42" s="512"/>
      <c r="AA42" s="429"/>
      <c r="AB42" s="430"/>
      <c r="AC42" s="430"/>
      <c r="AD42" s="430"/>
      <c r="AE42" s="430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2"/>
      <c r="AR42" s="422"/>
      <c r="AS42" s="422"/>
      <c r="AT42" s="423"/>
      <c r="AU42" s="1"/>
      <c r="AV42" s="1"/>
    </row>
    <row r="43" spans="1:48" ht="6" customHeight="1">
      <c r="A43" s="37"/>
      <c r="B43" s="325"/>
      <c r="C43" s="326"/>
      <c r="D43" s="326"/>
      <c r="E43" s="326"/>
      <c r="F43" s="326"/>
      <c r="G43" s="402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511"/>
      <c r="W43" s="511"/>
      <c r="X43" s="511"/>
      <c r="Y43" s="511"/>
      <c r="Z43" s="512"/>
      <c r="AA43" s="429"/>
      <c r="AB43" s="430"/>
      <c r="AC43" s="430"/>
      <c r="AD43" s="430"/>
      <c r="AE43" s="430"/>
      <c r="AF43" s="422"/>
      <c r="AG43" s="422"/>
      <c r="AH43" s="422"/>
      <c r="AI43" s="422"/>
      <c r="AJ43" s="422"/>
      <c r="AK43" s="422"/>
      <c r="AL43" s="422"/>
      <c r="AM43" s="422"/>
      <c r="AN43" s="422"/>
      <c r="AO43" s="422"/>
      <c r="AP43" s="422"/>
      <c r="AQ43" s="422"/>
      <c r="AR43" s="422"/>
      <c r="AS43" s="422"/>
      <c r="AT43" s="423"/>
      <c r="AU43" s="1"/>
      <c r="AV43" s="1"/>
    </row>
    <row r="44" spans="1:48" ht="6" customHeight="1">
      <c r="A44" s="37"/>
      <c r="B44" s="325"/>
      <c r="C44" s="326"/>
      <c r="D44" s="326"/>
      <c r="E44" s="326"/>
      <c r="F44" s="326"/>
      <c r="G44" s="402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511"/>
      <c r="W44" s="511"/>
      <c r="X44" s="511"/>
      <c r="Y44" s="511"/>
      <c r="Z44" s="512"/>
      <c r="AA44" s="431"/>
      <c r="AB44" s="432"/>
      <c r="AC44" s="432"/>
      <c r="AD44" s="432"/>
      <c r="AE44" s="432"/>
      <c r="AF44" s="424"/>
      <c r="AG44" s="424"/>
      <c r="AH44" s="424"/>
      <c r="AI44" s="424"/>
      <c r="AJ44" s="424"/>
      <c r="AK44" s="424"/>
      <c r="AL44" s="424"/>
      <c r="AM44" s="424"/>
      <c r="AN44" s="424"/>
      <c r="AO44" s="424"/>
      <c r="AP44" s="424"/>
      <c r="AQ44" s="424"/>
      <c r="AR44" s="424"/>
      <c r="AS44" s="424"/>
      <c r="AT44" s="425"/>
      <c r="AU44" s="1"/>
      <c r="AV44" s="1"/>
    </row>
    <row r="45" spans="1:48" ht="6" customHeight="1">
      <c r="A45" s="37"/>
      <c r="B45" s="325" t="s">
        <v>6</v>
      </c>
      <c r="C45" s="326"/>
      <c r="D45" s="326"/>
      <c r="E45" s="326"/>
      <c r="F45" s="326"/>
      <c r="G45" s="402" t="s">
        <v>76</v>
      </c>
      <c r="H45" s="403"/>
      <c r="I45" s="403"/>
      <c r="J45" s="403"/>
      <c r="K45" s="403"/>
      <c r="L45" s="403" t="s">
        <v>89</v>
      </c>
      <c r="M45" s="403"/>
      <c r="N45" s="403"/>
      <c r="O45" s="403"/>
      <c r="P45" s="403"/>
      <c r="Q45" s="403" t="s">
        <v>95</v>
      </c>
      <c r="R45" s="403"/>
      <c r="S45" s="403"/>
      <c r="T45" s="403"/>
      <c r="U45" s="403"/>
      <c r="V45" s="511" t="s">
        <v>5</v>
      </c>
      <c r="W45" s="511"/>
      <c r="X45" s="511"/>
      <c r="Y45" s="511"/>
      <c r="Z45" s="512"/>
      <c r="AA45" s="592"/>
      <c r="AB45" s="593"/>
      <c r="AC45" s="593"/>
      <c r="AD45" s="593"/>
      <c r="AE45" s="593"/>
      <c r="AF45" s="593"/>
      <c r="AG45" s="593"/>
      <c r="AH45" s="593"/>
      <c r="AI45" s="593"/>
      <c r="AJ45" s="593"/>
      <c r="AK45" s="593"/>
      <c r="AL45" s="593"/>
      <c r="AM45" s="593"/>
      <c r="AN45" s="593"/>
      <c r="AO45" s="593"/>
      <c r="AP45" s="593"/>
      <c r="AQ45" s="593"/>
      <c r="AR45" s="593"/>
      <c r="AS45" s="593"/>
      <c r="AT45" s="594"/>
      <c r="AU45" s="1"/>
      <c r="AV45" s="1"/>
    </row>
    <row r="46" spans="1:48" ht="6" customHeight="1">
      <c r="A46" s="37"/>
      <c r="B46" s="325"/>
      <c r="C46" s="326"/>
      <c r="D46" s="326"/>
      <c r="E46" s="326"/>
      <c r="F46" s="326"/>
      <c r="G46" s="402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511"/>
      <c r="W46" s="511"/>
      <c r="X46" s="511"/>
      <c r="Y46" s="511"/>
      <c r="Z46" s="512"/>
      <c r="AA46" s="592"/>
      <c r="AB46" s="593"/>
      <c r="AC46" s="593"/>
      <c r="AD46" s="593"/>
      <c r="AE46" s="593"/>
      <c r="AF46" s="593"/>
      <c r="AG46" s="593"/>
      <c r="AH46" s="593"/>
      <c r="AI46" s="593"/>
      <c r="AJ46" s="593"/>
      <c r="AK46" s="593"/>
      <c r="AL46" s="593"/>
      <c r="AM46" s="593"/>
      <c r="AN46" s="593"/>
      <c r="AO46" s="593"/>
      <c r="AP46" s="593"/>
      <c r="AQ46" s="593"/>
      <c r="AR46" s="593"/>
      <c r="AS46" s="593"/>
      <c r="AT46" s="594"/>
      <c r="AU46" s="1"/>
      <c r="AV46" s="1"/>
    </row>
    <row r="47" spans="1:48" ht="6" customHeight="1">
      <c r="A47" s="37"/>
      <c r="B47" s="325"/>
      <c r="C47" s="326"/>
      <c r="D47" s="326"/>
      <c r="E47" s="326"/>
      <c r="F47" s="326"/>
      <c r="G47" s="402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511"/>
      <c r="W47" s="511"/>
      <c r="X47" s="511"/>
      <c r="Y47" s="511"/>
      <c r="Z47" s="512"/>
      <c r="AA47" s="592"/>
      <c r="AB47" s="593"/>
      <c r="AC47" s="593"/>
      <c r="AD47" s="593"/>
      <c r="AE47" s="593"/>
      <c r="AF47" s="593"/>
      <c r="AG47" s="593"/>
      <c r="AH47" s="593"/>
      <c r="AI47" s="593"/>
      <c r="AJ47" s="593"/>
      <c r="AK47" s="593"/>
      <c r="AL47" s="593"/>
      <c r="AM47" s="593"/>
      <c r="AN47" s="593"/>
      <c r="AO47" s="593"/>
      <c r="AP47" s="593"/>
      <c r="AQ47" s="593"/>
      <c r="AR47" s="593"/>
      <c r="AS47" s="593"/>
      <c r="AT47" s="594"/>
      <c r="AU47" s="1"/>
      <c r="AV47" s="1"/>
    </row>
    <row r="48" spans="1:48" ht="6" customHeight="1">
      <c r="A48" s="37"/>
      <c r="B48" s="325"/>
      <c r="C48" s="326"/>
      <c r="D48" s="326"/>
      <c r="E48" s="326"/>
      <c r="F48" s="326"/>
      <c r="G48" s="402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511"/>
      <c r="W48" s="511"/>
      <c r="X48" s="511"/>
      <c r="Y48" s="511"/>
      <c r="Z48" s="512"/>
      <c r="AA48" s="592"/>
      <c r="AB48" s="593"/>
      <c r="AC48" s="593"/>
      <c r="AD48" s="593"/>
      <c r="AE48" s="593"/>
      <c r="AF48" s="593"/>
      <c r="AG48" s="593"/>
      <c r="AH48" s="593"/>
      <c r="AI48" s="593"/>
      <c r="AJ48" s="593"/>
      <c r="AK48" s="593"/>
      <c r="AL48" s="593"/>
      <c r="AM48" s="593"/>
      <c r="AN48" s="593"/>
      <c r="AO48" s="593"/>
      <c r="AP48" s="593"/>
      <c r="AQ48" s="593"/>
      <c r="AR48" s="593"/>
      <c r="AS48" s="593"/>
      <c r="AT48" s="594"/>
      <c r="AU48" s="1"/>
      <c r="AV48" s="1"/>
    </row>
    <row r="49" spans="1:48" ht="6" customHeight="1">
      <c r="A49" s="37"/>
      <c r="B49" s="325" t="s">
        <v>10</v>
      </c>
      <c r="C49" s="326"/>
      <c r="D49" s="326"/>
      <c r="E49" s="326"/>
      <c r="F49" s="326"/>
      <c r="G49" s="402" t="s">
        <v>72</v>
      </c>
      <c r="H49" s="403"/>
      <c r="I49" s="403"/>
      <c r="J49" s="403"/>
      <c r="K49" s="403"/>
      <c r="L49" s="403" t="s">
        <v>89</v>
      </c>
      <c r="M49" s="403"/>
      <c r="N49" s="403"/>
      <c r="O49" s="403"/>
      <c r="P49" s="403"/>
      <c r="Q49" s="403" t="s">
        <v>95</v>
      </c>
      <c r="R49" s="403"/>
      <c r="S49" s="403"/>
      <c r="T49" s="403"/>
      <c r="U49" s="403"/>
      <c r="V49" s="497" t="s">
        <v>150</v>
      </c>
      <c r="W49" s="498"/>
      <c r="X49" s="498"/>
      <c r="Y49" s="498"/>
      <c r="Z49" s="499"/>
      <c r="AA49" s="595" t="s">
        <v>141</v>
      </c>
      <c r="AB49" s="596"/>
      <c r="AC49" s="596"/>
      <c r="AD49" s="596"/>
      <c r="AE49" s="596"/>
      <c r="AF49" s="596"/>
      <c r="AG49" s="596"/>
      <c r="AH49" s="596"/>
      <c r="AI49" s="596"/>
      <c r="AJ49" s="596"/>
      <c r="AK49" s="596"/>
      <c r="AL49" s="596"/>
      <c r="AM49" s="596"/>
      <c r="AN49" s="596"/>
      <c r="AO49" s="596"/>
      <c r="AP49" s="596"/>
      <c r="AQ49" s="596"/>
      <c r="AR49" s="596"/>
      <c r="AS49" s="596"/>
      <c r="AT49" s="210" t="s">
        <v>39</v>
      </c>
      <c r="AU49" s="1"/>
      <c r="AV49" s="1"/>
    </row>
    <row r="50" spans="1:57" ht="6" customHeight="1">
      <c r="A50" s="37"/>
      <c r="B50" s="325"/>
      <c r="C50" s="326"/>
      <c r="D50" s="326"/>
      <c r="E50" s="326"/>
      <c r="F50" s="326"/>
      <c r="G50" s="402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500"/>
      <c r="W50" s="501"/>
      <c r="X50" s="501"/>
      <c r="Y50" s="501"/>
      <c r="Z50" s="502"/>
      <c r="AA50" s="408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409"/>
      <c r="AP50" s="409"/>
      <c r="AQ50" s="409"/>
      <c r="AR50" s="409"/>
      <c r="AS50" s="409"/>
      <c r="AT50" s="426"/>
      <c r="AU50" s="1"/>
      <c r="AV50" s="1"/>
      <c r="BA50" s="3"/>
      <c r="BB50" s="3"/>
      <c r="BC50" s="3"/>
      <c r="BD50" s="3"/>
      <c r="BE50" s="3"/>
    </row>
    <row r="51" spans="1:57" ht="6" customHeight="1">
      <c r="A51" s="37"/>
      <c r="B51" s="325"/>
      <c r="C51" s="326"/>
      <c r="D51" s="326"/>
      <c r="E51" s="326"/>
      <c r="F51" s="326"/>
      <c r="G51" s="402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500"/>
      <c r="W51" s="501"/>
      <c r="X51" s="501"/>
      <c r="Y51" s="501"/>
      <c r="Z51" s="502"/>
      <c r="AA51" s="408"/>
      <c r="AB51" s="409"/>
      <c r="AC51" s="409"/>
      <c r="AD51" s="409"/>
      <c r="AE51" s="409"/>
      <c r="AF51" s="409"/>
      <c r="AG51" s="409"/>
      <c r="AH51" s="409"/>
      <c r="AI51" s="409"/>
      <c r="AJ51" s="409"/>
      <c r="AK51" s="409"/>
      <c r="AL51" s="409"/>
      <c r="AM51" s="409"/>
      <c r="AN51" s="409"/>
      <c r="AO51" s="409"/>
      <c r="AP51" s="409"/>
      <c r="AQ51" s="409"/>
      <c r="AR51" s="409"/>
      <c r="AS51" s="409"/>
      <c r="AT51" s="426"/>
      <c r="AU51" s="1"/>
      <c r="AV51" s="1"/>
      <c r="BA51" s="3"/>
      <c r="BB51" s="3"/>
      <c r="BC51" s="3"/>
      <c r="BD51" s="3"/>
      <c r="BE51" s="3"/>
    </row>
    <row r="52" spans="1:57" ht="6" customHeight="1">
      <c r="A52" s="37"/>
      <c r="B52" s="325"/>
      <c r="C52" s="326"/>
      <c r="D52" s="326"/>
      <c r="E52" s="326"/>
      <c r="F52" s="326"/>
      <c r="G52" s="402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500"/>
      <c r="W52" s="501"/>
      <c r="X52" s="501"/>
      <c r="Y52" s="501"/>
      <c r="Z52" s="502"/>
      <c r="AA52" s="408" t="s">
        <v>34</v>
      </c>
      <c r="AB52" s="409"/>
      <c r="AC52" s="409"/>
      <c r="AD52" s="409"/>
      <c r="AE52" s="409"/>
      <c r="AF52" s="409"/>
      <c r="AG52" s="409"/>
      <c r="AH52" s="409"/>
      <c r="AI52" s="409"/>
      <c r="AJ52" s="409"/>
      <c r="AK52" s="409"/>
      <c r="AL52" s="409"/>
      <c r="AM52" s="454" t="s">
        <v>139</v>
      </c>
      <c r="AN52" s="455"/>
      <c r="AO52" s="455"/>
      <c r="AP52" s="455"/>
      <c r="AQ52" s="455"/>
      <c r="AR52" s="455"/>
      <c r="AS52" s="455"/>
      <c r="AT52" s="456"/>
      <c r="AU52" s="1"/>
      <c r="AV52" s="1"/>
      <c r="BA52" s="3"/>
      <c r="BB52" s="3"/>
      <c r="BC52" s="3"/>
      <c r="BD52" s="3"/>
      <c r="BE52" s="3"/>
    </row>
    <row r="53" spans="1:57" ht="6" customHeight="1">
      <c r="A53" s="37"/>
      <c r="B53" s="325"/>
      <c r="C53" s="326"/>
      <c r="D53" s="326"/>
      <c r="E53" s="326"/>
      <c r="F53" s="326"/>
      <c r="G53" s="402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500"/>
      <c r="W53" s="501"/>
      <c r="X53" s="501"/>
      <c r="Y53" s="501"/>
      <c r="Z53" s="502"/>
      <c r="AA53" s="408"/>
      <c r="AB53" s="409"/>
      <c r="AC53" s="409"/>
      <c r="AD53" s="409"/>
      <c r="AE53" s="409"/>
      <c r="AF53" s="409"/>
      <c r="AG53" s="409"/>
      <c r="AH53" s="409"/>
      <c r="AI53" s="409"/>
      <c r="AJ53" s="409"/>
      <c r="AK53" s="409"/>
      <c r="AL53" s="409"/>
      <c r="AM53" s="455"/>
      <c r="AN53" s="455"/>
      <c r="AO53" s="455"/>
      <c r="AP53" s="455"/>
      <c r="AQ53" s="455"/>
      <c r="AR53" s="455"/>
      <c r="AS53" s="455"/>
      <c r="AT53" s="456"/>
      <c r="AU53" s="1"/>
      <c r="AV53" s="1"/>
      <c r="BA53" s="3"/>
      <c r="BB53" s="3"/>
      <c r="BC53" s="3"/>
      <c r="BD53" s="3"/>
      <c r="BE53" s="3"/>
    </row>
    <row r="54" spans="1:57" ht="6" customHeight="1">
      <c r="A54" s="37"/>
      <c r="B54" s="325"/>
      <c r="C54" s="326"/>
      <c r="D54" s="326"/>
      <c r="E54" s="326"/>
      <c r="F54" s="326"/>
      <c r="G54" s="402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503"/>
      <c r="W54" s="504"/>
      <c r="X54" s="504"/>
      <c r="Y54" s="504"/>
      <c r="Z54" s="505"/>
      <c r="AA54" s="410"/>
      <c r="AB54" s="411"/>
      <c r="AC54" s="411"/>
      <c r="AD54" s="411"/>
      <c r="AE54" s="411"/>
      <c r="AF54" s="411"/>
      <c r="AG54" s="411"/>
      <c r="AH54" s="411"/>
      <c r="AI54" s="411"/>
      <c r="AJ54" s="411"/>
      <c r="AK54" s="411"/>
      <c r="AL54" s="411"/>
      <c r="AM54" s="457"/>
      <c r="AN54" s="457"/>
      <c r="AO54" s="457"/>
      <c r="AP54" s="457"/>
      <c r="AQ54" s="457"/>
      <c r="AR54" s="457"/>
      <c r="AS54" s="457"/>
      <c r="AT54" s="458"/>
      <c r="AU54" s="1"/>
      <c r="AV54" s="1"/>
      <c r="BA54" s="6"/>
      <c r="BB54" s="6"/>
      <c r="BC54" s="6"/>
      <c r="BD54" s="6"/>
      <c r="BE54" s="6"/>
    </row>
    <row r="55" spans="1:57" ht="6" customHeight="1">
      <c r="A55" s="37"/>
      <c r="B55" s="325" t="s">
        <v>11</v>
      </c>
      <c r="C55" s="326"/>
      <c r="D55" s="326"/>
      <c r="E55" s="326"/>
      <c r="F55" s="326"/>
      <c r="G55" s="402" t="s">
        <v>72</v>
      </c>
      <c r="H55" s="403"/>
      <c r="I55" s="403"/>
      <c r="J55" s="403"/>
      <c r="K55" s="403"/>
      <c r="L55" s="433" t="s">
        <v>90</v>
      </c>
      <c r="M55" s="434"/>
      <c r="N55" s="434"/>
      <c r="O55" s="434"/>
      <c r="P55" s="435"/>
      <c r="Q55" s="480" t="s">
        <v>94</v>
      </c>
      <c r="R55" s="481"/>
      <c r="S55" s="481"/>
      <c r="T55" s="481"/>
      <c r="U55" s="482"/>
      <c r="V55" s="433" t="s">
        <v>192</v>
      </c>
      <c r="W55" s="434"/>
      <c r="X55" s="434"/>
      <c r="Y55" s="434"/>
      <c r="Z55" s="435"/>
      <c r="AA55" s="440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2"/>
      <c r="AU55" s="1"/>
      <c r="AV55" s="1"/>
      <c r="BA55" s="6"/>
      <c r="BB55" s="6"/>
      <c r="BC55" s="6"/>
      <c r="BD55" s="6"/>
      <c r="BE55" s="6"/>
    </row>
    <row r="56" spans="1:57" ht="6" customHeight="1">
      <c r="A56" s="37"/>
      <c r="B56" s="325"/>
      <c r="C56" s="326"/>
      <c r="D56" s="326"/>
      <c r="E56" s="326"/>
      <c r="F56" s="326"/>
      <c r="G56" s="402"/>
      <c r="H56" s="403"/>
      <c r="I56" s="403"/>
      <c r="J56" s="403"/>
      <c r="K56" s="403"/>
      <c r="L56" s="412"/>
      <c r="M56" s="413"/>
      <c r="N56" s="413"/>
      <c r="O56" s="413"/>
      <c r="P56" s="414"/>
      <c r="Q56" s="483"/>
      <c r="R56" s="484"/>
      <c r="S56" s="484"/>
      <c r="T56" s="484"/>
      <c r="U56" s="485"/>
      <c r="V56" s="412"/>
      <c r="W56" s="413"/>
      <c r="X56" s="413"/>
      <c r="Y56" s="413"/>
      <c r="Z56" s="414"/>
      <c r="AA56" s="443"/>
      <c r="AB56" s="444"/>
      <c r="AC56" s="444"/>
      <c r="AD56" s="444"/>
      <c r="AE56" s="444"/>
      <c r="AF56" s="444"/>
      <c r="AG56" s="444"/>
      <c r="AH56" s="444"/>
      <c r="AI56" s="444"/>
      <c r="AJ56" s="444"/>
      <c r="AK56" s="444"/>
      <c r="AL56" s="444"/>
      <c r="AM56" s="444"/>
      <c r="AN56" s="444"/>
      <c r="AO56" s="444"/>
      <c r="AP56" s="444"/>
      <c r="AQ56" s="444"/>
      <c r="AR56" s="444"/>
      <c r="AS56" s="444"/>
      <c r="AT56" s="445"/>
      <c r="AU56" s="1"/>
      <c r="AV56" s="1"/>
      <c r="BA56" s="6"/>
      <c r="BB56" s="6"/>
      <c r="BC56" s="6"/>
      <c r="BD56" s="6"/>
      <c r="BE56" s="6"/>
    </row>
    <row r="57" spans="1:57" ht="6" customHeight="1">
      <c r="A57" s="37"/>
      <c r="B57" s="325"/>
      <c r="C57" s="326"/>
      <c r="D57" s="326"/>
      <c r="E57" s="326"/>
      <c r="F57" s="326"/>
      <c r="G57" s="402"/>
      <c r="H57" s="403"/>
      <c r="I57" s="403"/>
      <c r="J57" s="403"/>
      <c r="K57" s="403"/>
      <c r="L57" s="412"/>
      <c r="M57" s="413"/>
      <c r="N57" s="413"/>
      <c r="O57" s="413"/>
      <c r="P57" s="414"/>
      <c r="Q57" s="483"/>
      <c r="R57" s="484"/>
      <c r="S57" s="484"/>
      <c r="T57" s="484"/>
      <c r="U57" s="485"/>
      <c r="V57" s="412"/>
      <c r="W57" s="413"/>
      <c r="X57" s="413"/>
      <c r="Y57" s="413"/>
      <c r="Z57" s="414"/>
      <c r="AA57" s="443"/>
      <c r="AB57" s="444"/>
      <c r="AC57" s="444"/>
      <c r="AD57" s="444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  <c r="AR57" s="444"/>
      <c r="AS57" s="444"/>
      <c r="AT57" s="445"/>
      <c r="AU57" s="1"/>
      <c r="AV57" s="1"/>
      <c r="BA57" s="6"/>
      <c r="BB57" s="6"/>
      <c r="BC57" s="6"/>
      <c r="BD57" s="6"/>
      <c r="BE57" s="6"/>
    </row>
    <row r="58" spans="1:57" ht="6" customHeight="1">
      <c r="A58" s="37"/>
      <c r="B58" s="325"/>
      <c r="C58" s="326"/>
      <c r="D58" s="326"/>
      <c r="E58" s="326"/>
      <c r="F58" s="326"/>
      <c r="G58" s="402"/>
      <c r="H58" s="403"/>
      <c r="I58" s="403"/>
      <c r="J58" s="403"/>
      <c r="K58" s="403"/>
      <c r="L58" s="412" t="s">
        <v>91</v>
      </c>
      <c r="M58" s="413"/>
      <c r="N58" s="413"/>
      <c r="O58" s="413"/>
      <c r="P58" s="414"/>
      <c r="Q58" s="412" t="s">
        <v>75</v>
      </c>
      <c r="R58" s="413"/>
      <c r="S58" s="413"/>
      <c r="T58" s="413"/>
      <c r="U58" s="414"/>
      <c r="V58" s="412" t="s">
        <v>75</v>
      </c>
      <c r="W58" s="413"/>
      <c r="X58" s="413"/>
      <c r="Y58" s="413"/>
      <c r="Z58" s="414"/>
      <c r="AA58" s="443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4"/>
      <c r="AR58" s="444"/>
      <c r="AS58" s="444"/>
      <c r="AT58" s="445"/>
      <c r="AU58" s="1"/>
      <c r="AV58" s="1"/>
      <c r="BA58" s="6"/>
      <c r="BB58" s="6"/>
      <c r="BC58" s="6"/>
      <c r="BD58" s="6"/>
      <c r="BE58" s="6"/>
    </row>
    <row r="59" spans="1:57" ht="6" customHeight="1">
      <c r="A59" s="37"/>
      <c r="B59" s="325"/>
      <c r="C59" s="326"/>
      <c r="D59" s="326"/>
      <c r="E59" s="326"/>
      <c r="F59" s="326"/>
      <c r="G59" s="402"/>
      <c r="H59" s="403"/>
      <c r="I59" s="403"/>
      <c r="J59" s="403"/>
      <c r="K59" s="403"/>
      <c r="L59" s="412"/>
      <c r="M59" s="413"/>
      <c r="N59" s="413"/>
      <c r="O59" s="413"/>
      <c r="P59" s="414"/>
      <c r="Q59" s="412"/>
      <c r="R59" s="413"/>
      <c r="S59" s="413"/>
      <c r="T59" s="413"/>
      <c r="U59" s="414"/>
      <c r="V59" s="412"/>
      <c r="W59" s="413"/>
      <c r="X59" s="413"/>
      <c r="Y59" s="413"/>
      <c r="Z59" s="414"/>
      <c r="AA59" s="443"/>
      <c r="AB59" s="444"/>
      <c r="AC59" s="444"/>
      <c r="AD59" s="444"/>
      <c r="AE59" s="444"/>
      <c r="AF59" s="444"/>
      <c r="AG59" s="444"/>
      <c r="AH59" s="444"/>
      <c r="AI59" s="444"/>
      <c r="AJ59" s="444"/>
      <c r="AK59" s="444"/>
      <c r="AL59" s="444"/>
      <c r="AM59" s="444"/>
      <c r="AN59" s="444"/>
      <c r="AO59" s="444"/>
      <c r="AP59" s="444"/>
      <c r="AQ59" s="444"/>
      <c r="AR59" s="444"/>
      <c r="AS59" s="444"/>
      <c r="AT59" s="445"/>
      <c r="AU59" s="1"/>
      <c r="AV59" s="1"/>
      <c r="BA59" s="6"/>
      <c r="BB59" s="6"/>
      <c r="BC59" s="6"/>
      <c r="BD59" s="6"/>
      <c r="BE59" s="6"/>
    </row>
    <row r="60" spans="1:48" ht="6" customHeight="1">
      <c r="A60" s="37"/>
      <c r="B60" s="325"/>
      <c r="C60" s="326"/>
      <c r="D60" s="326"/>
      <c r="E60" s="326"/>
      <c r="F60" s="326"/>
      <c r="G60" s="402"/>
      <c r="H60" s="403"/>
      <c r="I60" s="403"/>
      <c r="J60" s="403"/>
      <c r="K60" s="403"/>
      <c r="L60" s="415"/>
      <c r="M60" s="416"/>
      <c r="N60" s="416"/>
      <c r="O60" s="416"/>
      <c r="P60" s="417"/>
      <c r="Q60" s="415"/>
      <c r="R60" s="416"/>
      <c r="S60" s="416"/>
      <c r="T60" s="416"/>
      <c r="U60" s="417"/>
      <c r="V60" s="415"/>
      <c r="W60" s="416"/>
      <c r="X60" s="416"/>
      <c r="Y60" s="416"/>
      <c r="Z60" s="417"/>
      <c r="AA60" s="446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  <c r="AL60" s="447"/>
      <c r="AM60" s="447"/>
      <c r="AN60" s="447"/>
      <c r="AO60" s="447"/>
      <c r="AP60" s="447"/>
      <c r="AQ60" s="447"/>
      <c r="AR60" s="447"/>
      <c r="AS60" s="447"/>
      <c r="AT60" s="448"/>
      <c r="AU60" s="1"/>
      <c r="AV60" s="1"/>
    </row>
    <row r="61" spans="1:48" ht="6" customHeight="1">
      <c r="A61" s="37"/>
      <c r="B61" s="325" t="s">
        <v>27</v>
      </c>
      <c r="C61" s="326"/>
      <c r="D61" s="326"/>
      <c r="E61" s="326"/>
      <c r="F61" s="326"/>
      <c r="G61" s="402" t="s">
        <v>73</v>
      </c>
      <c r="H61" s="403"/>
      <c r="I61" s="403"/>
      <c r="J61" s="403"/>
      <c r="K61" s="403"/>
      <c r="L61" s="403" t="s">
        <v>145</v>
      </c>
      <c r="M61" s="403"/>
      <c r="N61" s="403"/>
      <c r="O61" s="403"/>
      <c r="P61" s="403"/>
      <c r="Q61" s="403" t="s">
        <v>93</v>
      </c>
      <c r="R61" s="403"/>
      <c r="S61" s="403"/>
      <c r="T61" s="403"/>
      <c r="U61" s="403"/>
      <c r="V61" s="418"/>
      <c r="W61" s="418"/>
      <c r="X61" s="418"/>
      <c r="Y61" s="418"/>
      <c r="Z61" s="419"/>
      <c r="AA61" s="427" t="s">
        <v>80</v>
      </c>
      <c r="AB61" s="428"/>
      <c r="AC61" s="428"/>
      <c r="AD61" s="428"/>
      <c r="AE61" s="428"/>
      <c r="AF61" s="428"/>
      <c r="AG61" s="428"/>
      <c r="AH61" s="428"/>
      <c r="AI61" s="428"/>
      <c r="AJ61" s="560"/>
      <c r="AK61" s="560"/>
      <c r="AL61" s="560"/>
      <c r="AM61" s="560"/>
      <c r="AN61" s="560"/>
      <c r="AO61" s="560"/>
      <c r="AP61" s="560"/>
      <c r="AQ61" s="560"/>
      <c r="AR61" s="560"/>
      <c r="AS61" s="560"/>
      <c r="AT61" s="561"/>
      <c r="AU61" s="1"/>
      <c r="AV61" s="1"/>
    </row>
    <row r="62" spans="1:48" ht="6" customHeight="1">
      <c r="A62" s="37"/>
      <c r="B62" s="325"/>
      <c r="C62" s="326"/>
      <c r="D62" s="326"/>
      <c r="E62" s="326"/>
      <c r="F62" s="326"/>
      <c r="G62" s="402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18"/>
      <c r="W62" s="418"/>
      <c r="X62" s="418"/>
      <c r="Y62" s="418"/>
      <c r="Z62" s="419"/>
      <c r="AA62" s="429"/>
      <c r="AB62" s="430"/>
      <c r="AC62" s="430"/>
      <c r="AD62" s="430"/>
      <c r="AE62" s="430"/>
      <c r="AF62" s="430"/>
      <c r="AG62" s="430"/>
      <c r="AH62" s="430"/>
      <c r="AI62" s="430"/>
      <c r="AJ62" s="341"/>
      <c r="AK62" s="341"/>
      <c r="AL62" s="341"/>
      <c r="AM62" s="341"/>
      <c r="AN62" s="341"/>
      <c r="AO62" s="341"/>
      <c r="AP62" s="341"/>
      <c r="AQ62" s="341"/>
      <c r="AR62" s="341"/>
      <c r="AS62" s="341"/>
      <c r="AT62" s="562"/>
      <c r="AU62" s="1"/>
      <c r="AV62" s="1"/>
    </row>
    <row r="63" spans="1:48" ht="6" customHeight="1">
      <c r="A63" s="37"/>
      <c r="B63" s="325"/>
      <c r="C63" s="326"/>
      <c r="D63" s="326"/>
      <c r="E63" s="326"/>
      <c r="F63" s="326"/>
      <c r="G63" s="402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18"/>
      <c r="W63" s="418"/>
      <c r="X63" s="418"/>
      <c r="Y63" s="418"/>
      <c r="Z63" s="419"/>
      <c r="AA63" s="429"/>
      <c r="AB63" s="430"/>
      <c r="AC63" s="430"/>
      <c r="AD63" s="430"/>
      <c r="AE63" s="430"/>
      <c r="AF63" s="430"/>
      <c r="AG63" s="430"/>
      <c r="AH63" s="430"/>
      <c r="AI63" s="430"/>
      <c r="AJ63" s="341"/>
      <c r="AK63" s="341"/>
      <c r="AL63" s="341"/>
      <c r="AM63" s="341"/>
      <c r="AN63" s="341"/>
      <c r="AO63" s="341"/>
      <c r="AP63" s="341"/>
      <c r="AQ63" s="341"/>
      <c r="AR63" s="341"/>
      <c r="AS63" s="341"/>
      <c r="AT63" s="562"/>
      <c r="AU63" s="1"/>
      <c r="AV63" s="1"/>
    </row>
    <row r="64" spans="1:48" ht="6" customHeight="1">
      <c r="A64" s="37"/>
      <c r="B64" s="325"/>
      <c r="C64" s="326"/>
      <c r="D64" s="326"/>
      <c r="E64" s="326"/>
      <c r="F64" s="326"/>
      <c r="G64" s="402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18"/>
      <c r="W64" s="418"/>
      <c r="X64" s="418"/>
      <c r="Y64" s="418"/>
      <c r="Z64" s="419"/>
      <c r="AA64" s="431"/>
      <c r="AB64" s="432"/>
      <c r="AC64" s="432"/>
      <c r="AD64" s="432"/>
      <c r="AE64" s="432"/>
      <c r="AF64" s="432"/>
      <c r="AG64" s="432"/>
      <c r="AH64" s="432"/>
      <c r="AI64" s="432"/>
      <c r="AJ64" s="563"/>
      <c r="AK64" s="563"/>
      <c r="AL64" s="563"/>
      <c r="AM64" s="563"/>
      <c r="AN64" s="563"/>
      <c r="AO64" s="563"/>
      <c r="AP64" s="563"/>
      <c r="AQ64" s="563"/>
      <c r="AR64" s="563"/>
      <c r="AS64" s="563"/>
      <c r="AT64" s="564"/>
      <c r="AU64" s="1"/>
      <c r="AV64" s="1"/>
    </row>
    <row r="65" spans="1:67" ht="6" customHeight="1">
      <c r="A65" s="37"/>
      <c r="B65" s="325" t="s">
        <v>28</v>
      </c>
      <c r="C65" s="326"/>
      <c r="D65" s="326"/>
      <c r="E65" s="326"/>
      <c r="F65" s="326"/>
      <c r="G65" s="402" t="s">
        <v>74</v>
      </c>
      <c r="H65" s="403"/>
      <c r="I65" s="403"/>
      <c r="J65" s="403"/>
      <c r="K65" s="403"/>
      <c r="L65" s="403" t="s">
        <v>92</v>
      </c>
      <c r="M65" s="403"/>
      <c r="N65" s="403"/>
      <c r="O65" s="403"/>
      <c r="P65" s="403"/>
      <c r="Q65" s="403" t="s">
        <v>29</v>
      </c>
      <c r="R65" s="403"/>
      <c r="S65" s="403"/>
      <c r="T65" s="403"/>
      <c r="U65" s="403"/>
      <c r="V65" s="418"/>
      <c r="W65" s="418"/>
      <c r="X65" s="418"/>
      <c r="Y65" s="418"/>
      <c r="Z65" s="419"/>
      <c r="AA65" s="470" t="s">
        <v>146</v>
      </c>
      <c r="AB65" s="453"/>
      <c r="AC65" s="453"/>
      <c r="AD65" s="453"/>
      <c r="AE65" s="453" t="s">
        <v>147</v>
      </c>
      <c r="AF65" s="453"/>
      <c r="AG65" s="453"/>
      <c r="AH65" s="453"/>
      <c r="AI65" s="453" t="s">
        <v>148</v>
      </c>
      <c r="AJ65" s="453"/>
      <c r="AK65" s="453"/>
      <c r="AL65" s="453"/>
      <c r="AM65" s="453"/>
      <c r="AN65" s="567"/>
      <c r="AO65" s="275"/>
      <c r="AP65" s="275"/>
      <c r="AQ65" s="275"/>
      <c r="AR65" s="275"/>
      <c r="AS65" s="275"/>
      <c r="AT65" s="568"/>
      <c r="AU65" s="1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7"/>
      <c r="BK65" s="7"/>
      <c r="BL65" s="7"/>
      <c r="BM65" s="7"/>
      <c r="BN65" s="7"/>
      <c r="BO65" s="7"/>
    </row>
    <row r="66" spans="1:67" ht="6" customHeight="1">
      <c r="A66" s="37"/>
      <c r="B66" s="325"/>
      <c r="C66" s="326"/>
      <c r="D66" s="326"/>
      <c r="E66" s="326"/>
      <c r="F66" s="326"/>
      <c r="G66" s="402"/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18"/>
      <c r="W66" s="418"/>
      <c r="X66" s="418"/>
      <c r="Y66" s="418"/>
      <c r="Z66" s="419"/>
      <c r="AA66" s="436"/>
      <c r="AB66" s="437"/>
      <c r="AC66" s="437"/>
      <c r="AD66" s="437"/>
      <c r="AE66" s="437"/>
      <c r="AF66" s="437"/>
      <c r="AG66" s="437"/>
      <c r="AH66" s="437"/>
      <c r="AI66" s="437"/>
      <c r="AJ66" s="437"/>
      <c r="AK66" s="437"/>
      <c r="AL66" s="437"/>
      <c r="AM66" s="437"/>
      <c r="AN66" s="569"/>
      <c r="AO66" s="569"/>
      <c r="AP66" s="569"/>
      <c r="AQ66" s="569"/>
      <c r="AR66" s="569"/>
      <c r="AS66" s="569"/>
      <c r="AT66" s="570"/>
      <c r="AU66" s="1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7"/>
      <c r="BK66" s="7"/>
      <c r="BL66" s="7"/>
      <c r="BM66" s="7"/>
      <c r="BN66" s="7"/>
      <c r="BO66" s="7"/>
    </row>
    <row r="67" spans="1:67" ht="6" customHeight="1">
      <c r="A67" s="37"/>
      <c r="B67" s="325"/>
      <c r="C67" s="326"/>
      <c r="D67" s="326"/>
      <c r="E67" s="326"/>
      <c r="F67" s="326"/>
      <c r="G67" s="402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18"/>
      <c r="W67" s="418"/>
      <c r="X67" s="418"/>
      <c r="Y67" s="418"/>
      <c r="Z67" s="419"/>
      <c r="AA67" s="436"/>
      <c r="AB67" s="437"/>
      <c r="AC67" s="437"/>
      <c r="AD67" s="437"/>
      <c r="AE67" s="437"/>
      <c r="AF67" s="437"/>
      <c r="AG67" s="437"/>
      <c r="AH67" s="437"/>
      <c r="AI67" s="437"/>
      <c r="AJ67" s="437"/>
      <c r="AK67" s="437"/>
      <c r="AL67" s="437"/>
      <c r="AM67" s="437"/>
      <c r="AN67" s="569"/>
      <c r="AO67" s="569"/>
      <c r="AP67" s="569"/>
      <c r="AQ67" s="569"/>
      <c r="AR67" s="569"/>
      <c r="AS67" s="569"/>
      <c r="AT67" s="570"/>
      <c r="AU67" s="1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7"/>
      <c r="BK67" s="7"/>
      <c r="BL67" s="7"/>
      <c r="BM67" s="7"/>
      <c r="BN67" s="7"/>
      <c r="BO67" s="7"/>
    </row>
    <row r="68" spans="1:67" ht="6" customHeight="1">
      <c r="A68" s="37"/>
      <c r="B68" s="325"/>
      <c r="C68" s="326"/>
      <c r="D68" s="326"/>
      <c r="E68" s="326"/>
      <c r="F68" s="326"/>
      <c r="G68" s="402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18"/>
      <c r="W68" s="418"/>
      <c r="X68" s="418"/>
      <c r="Y68" s="418"/>
      <c r="Z68" s="419"/>
      <c r="AA68" s="438"/>
      <c r="AB68" s="439"/>
      <c r="AC68" s="439"/>
      <c r="AD68" s="439"/>
      <c r="AE68" s="439"/>
      <c r="AF68" s="439"/>
      <c r="AG68" s="439"/>
      <c r="AH68" s="439"/>
      <c r="AI68" s="439"/>
      <c r="AJ68" s="439"/>
      <c r="AK68" s="439"/>
      <c r="AL68" s="439"/>
      <c r="AM68" s="439"/>
      <c r="AN68" s="571"/>
      <c r="AO68" s="571"/>
      <c r="AP68" s="571"/>
      <c r="AQ68" s="571"/>
      <c r="AR68" s="571"/>
      <c r="AS68" s="571"/>
      <c r="AT68" s="572"/>
      <c r="AU68" s="1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7"/>
      <c r="BK68" s="7"/>
      <c r="BL68" s="7"/>
      <c r="BM68" s="7"/>
      <c r="BN68" s="7"/>
      <c r="BO68" s="7"/>
    </row>
    <row r="69" spans="1:48" ht="6" customHeight="1">
      <c r="A69" s="37"/>
      <c r="B69" s="325" t="s">
        <v>12</v>
      </c>
      <c r="C69" s="326"/>
      <c r="D69" s="326"/>
      <c r="E69" s="326"/>
      <c r="F69" s="326"/>
      <c r="G69" s="541" t="s">
        <v>77</v>
      </c>
      <c r="H69" s="542"/>
      <c r="I69" s="542"/>
      <c r="J69" s="542"/>
      <c r="K69" s="542"/>
      <c r="L69" s="172" t="s">
        <v>40</v>
      </c>
      <c r="M69" s="172"/>
      <c r="N69" s="172"/>
      <c r="O69" s="172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49" t="s">
        <v>41</v>
      </c>
      <c r="AA69" s="592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4"/>
      <c r="AU69" s="1"/>
      <c r="AV69" s="1"/>
    </row>
    <row r="70" spans="1:48" ht="6" customHeight="1">
      <c r="A70" s="37"/>
      <c r="B70" s="325"/>
      <c r="C70" s="326"/>
      <c r="D70" s="326"/>
      <c r="E70" s="326"/>
      <c r="F70" s="326"/>
      <c r="G70" s="543"/>
      <c r="H70" s="544"/>
      <c r="I70" s="544"/>
      <c r="J70" s="544"/>
      <c r="K70" s="544"/>
      <c r="L70" s="154"/>
      <c r="M70" s="154"/>
      <c r="N70" s="154"/>
      <c r="O70" s="154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06"/>
      <c r="AA70" s="592"/>
      <c r="AB70" s="593"/>
      <c r="AC70" s="593"/>
      <c r="AD70" s="593"/>
      <c r="AE70" s="593"/>
      <c r="AF70" s="593"/>
      <c r="AG70" s="593"/>
      <c r="AH70" s="593"/>
      <c r="AI70" s="593"/>
      <c r="AJ70" s="593"/>
      <c r="AK70" s="593"/>
      <c r="AL70" s="593"/>
      <c r="AM70" s="593"/>
      <c r="AN70" s="593"/>
      <c r="AO70" s="593"/>
      <c r="AP70" s="593"/>
      <c r="AQ70" s="593"/>
      <c r="AR70" s="593"/>
      <c r="AS70" s="593"/>
      <c r="AT70" s="594"/>
      <c r="AU70" s="1"/>
      <c r="AV70" s="1"/>
    </row>
    <row r="71" spans="1:48" ht="6" customHeight="1">
      <c r="A71" s="37"/>
      <c r="B71" s="325"/>
      <c r="C71" s="326"/>
      <c r="D71" s="326"/>
      <c r="E71" s="326"/>
      <c r="F71" s="326"/>
      <c r="G71" s="543"/>
      <c r="H71" s="544"/>
      <c r="I71" s="544"/>
      <c r="J71" s="544"/>
      <c r="K71" s="544"/>
      <c r="L71" s="154"/>
      <c r="M71" s="154"/>
      <c r="N71" s="154"/>
      <c r="O71" s="154"/>
      <c r="P71" s="451"/>
      <c r="Q71" s="451"/>
      <c r="R71" s="451"/>
      <c r="S71" s="451"/>
      <c r="T71" s="451"/>
      <c r="U71" s="451"/>
      <c r="V71" s="451"/>
      <c r="W71" s="451"/>
      <c r="X71" s="451"/>
      <c r="Y71" s="451"/>
      <c r="Z71" s="406"/>
      <c r="AA71" s="592"/>
      <c r="AB71" s="593"/>
      <c r="AC71" s="593"/>
      <c r="AD71" s="593"/>
      <c r="AE71" s="593"/>
      <c r="AF71" s="593"/>
      <c r="AG71" s="593"/>
      <c r="AH71" s="593"/>
      <c r="AI71" s="593"/>
      <c r="AJ71" s="593"/>
      <c r="AK71" s="593"/>
      <c r="AL71" s="593"/>
      <c r="AM71" s="593"/>
      <c r="AN71" s="593"/>
      <c r="AO71" s="593"/>
      <c r="AP71" s="593"/>
      <c r="AQ71" s="593"/>
      <c r="AR71" s="593"/>
      <c r="AS71" s="593"/>
      <c r="AT71" s="594"/>
      <c r="AU71" s="1"/>
      <c r="AV71" s="1"/>
    </row>
    <row r="72" spans="1:48" ht="6" customHeight="1">
      <c r="A72" s="37"/>
      <c r="B72" s="325"/>
      <c r="C72" s="326"/>
      <c r="D72" s="326"/>
      <c r="E72" s="326"/>
      <c r="F72" s="326"/>
      <c r="G72" s="545"/>
      <c r="H72" s="546"/>
      <c r="I72" s="546"/>
      <c r="J72" s="546"/>
      <c r="K72" s="546"/>
      <c r="L72" s="310"/>
      <c r="M72" s="310"/>
      <c r="N72" s="310"/>
      <c r="O72" s="310"/>
      <c r="P72" s="452"/>
      <c r="Q72" s="452"/>
      <c r="R72" s="452"/>
      <c r="S72" s="452"/>
      <c r="T72" s="452"/>
      <c r="U72" s="452"/>
      <c r="V72" s="452"/>
      <c r="W72" s="452"/>
      <c r="X72" s="452"/>
      <c r="Y72" s="452"/>
      <c r="Z72" s="407"/>
      <c r="AA72" s="592"/>
      <c r="AB72" s="593"/>
      <c r="AC72" s="593"/>
      <c r="AD72" s="593"/>
      <c r="AE72" s="593"/>
      <c r="AF72" s="593"/>
      <c r="AG72" s="593"/>
      <c r="AH72" s="593"/>
      <c r="AI72" s="593"/>
      <c r="AJ72" s="593"/>
      <c r="AK72" s="593"/>
      <c r="AL72" s="593"/>
      <c r="AM72" s="593"/>
      <c r="AN72" s="593"/>
      <c r="AO72" s="593"/>
      <c r="AP72" s="593"/>
      <c r="AQ72" s="593"/>
      <c r="AR72" s="593"/>
      <c r="AS72" s="593"/>
      <c r="AT72" s="594"/>
      <c r="AU72" s="1"/>
      <c r="AV72" s="1"/>
    </row>
    <row r="73" spans="1:87" ht="6" customHeight="1">
      <c r="A73" s="37"/>
      <c r="B73" s="311" t="s">
        <v>3</v>
      </c>
      <c r="C73" s="506"/>
      <c r="D73" s="506"/>
      <c r="E73" s="506"/>
      <c r="F73" s="506"/>
      <c r="G73" s="470" t="s">
        <v>142</v>
      </c>
      <c r="H73" s="453"/>
      <c r="I73" s="453"/>
      <c r="J73" s="453"/>
      <c r="K73" s="453"/>
      <c r="L73" s="453"/>
      <c r="M73" s="453" t="s">
        <v>143</v>
      </c>
      <c r="N73" s="453"/>
      <c r="O73" s="453"/>
      <c r="P73" s="453"/>
      <c r="Q73" s="453"/>
      <c r="R73" s="453"/>
      <c r="S73" s="453" t="s">
        <v>144</v>
      </c>
      <c r="T73" s="453"/>
      <c r="U73" s="453"/>
      <c r="V73" s="453"/>
      <c r="W73" s="453"/>
      <c r="X73" s="453"/>
      <c r="Y73" s="453"/>
      <c r="Z73" s="453"/>
      <c r="AA73" s="453" t="s">
        <v>193</v>
      </c>
      <c r="AB73" s="453"/>
      <c r="AC73" s="453"/>
      <c r="AD73" s="453"/>
      <c r="AE73" s="453"/>
      <c r="AF73" s="453"/>
      <c r="AG73" s="453" t="s">
        <v>149</v>
      </c>
      <c r="AH73" s="453"/>
      <c r="AI73" s="453"/>
      <c r="AJ73" s="453"/>
      <c r="AK73" s="453"/>
      <c r="AL73" s="453"/>
      <c r="AM73" s="453"/>
      <c r="AN73" s="453"/>
      <c r="AO73" s="71"/>
      <c r="AP73" s="71"/>
      <c r="AQ73" s="71"/>
      <c r="AR73" s="71"/>
      <c r="AS73" s="71"/>
      <c r="AT73" s="69"/>
      <c r="AU73" s="1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</row>
    <row r="74" spans="1:87" ht="6" customHeight="1">
      <c r="A74" s="37"/>
      <c r="B74" s="507"/>
      <c r="C74" s="508"/>
      <c r="D74" s="508"/>
      <c r="E74" s="508"/>
      <c r="F74" s="508"/>
      <c r="G74" s="436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2"/>
      <c r="AP74" s="42"/>
      <c r="AQ74" s="42"/>
      <c r="AR74" s="42"/>
      <c r="AS74" s="42"/>
      <c r="AT74" s="70"/>
      <c r="AU74" s="1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</row>
    <row r="75" spans="1:87" ht="6" customHeight="1">
      <c r="A75" s="37"/>
      <c r="B75" s="507"/>
      <c r="C75" s="508"/>
      <c r="D75" s="508"/>
      <c r="E75" s="508"/>
      <c r="F75" s="508"/>
      <c r="G75" s="436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437"/>
      <c r="AC75" s="437"/>
      <c r="AD75" s="437"/>
      <c r="AE75" s="437"/>
      <c r="AF75" s="437"/>
      <c r="AG75" s="437"/>
      <c r="AH75" s="437"/>
      <c r="AI75" s="437"/>
      <c r="AJ75" s="437"/>
      <c r="AK75" s="437"/>
      <c r="AL75" s="437"/>
      <c r="AM75" s="437"/>
      <c r="AN75" s="437"/>
      <c r="AO75" s="42"/>
      <c r="AP75" s="42"/>
      <c r="AQ75" s="42"/>
      <c r="AR75" s="42"/>
      <c r="AS75" s="42"/>
      <c r="AT75" s="70"/>
      <c r="AU75" s="1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</row>
    <row r="76" spans="1:87" ht="6" customHeight="1">
      <c r="A76" s="37"/>
      <c r="B76" s="507"/>
      <c r="C76" s="508"/>
      <c r="D76" s="508"/>
      <c r="E76" s="508"/>
      <c r="F76" s="508"/>
      <c r="G76" s="436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/>
      <c r="U76" s="437"/>
      <c r="V76" s="437"/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2"/>
      <c r="AP76" s="42"/>
      <c r="AQ76" s="42"/>
      <c r="AR76" s="42"/>
      <c r="AS76" s="42"/>
      <c r="AT76" s="70"/>
      <c r="AU76" s="1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</row>
    <row r="77" spans="1:48" ht="6" customHeight="1">
      <c r="A77" s="37"/>
      <c r="B77" s="507"/>
      <c r="C77" s="508"/>
      <c r="D77" s="508"/>
      <c r="E77" s="508"/>
      <c r="F77" s="508"/>
      <c r="G77" s="436" t="s">
        <v>194</v>
      </c>
      <c r="H77" s="437"/>
      <c r="I77" s="437"/>
      <c r="J77" s="437"/>
      <c r="K77" s="437"/>
      <c r="L77" s="437"/>
      <c r="M77" s="154" t="s">
        <v>195</v>
      </c>
      <c r="N77" s="565"/>
      <c r="O77" s="565"/>
      <c r="P77" s="565"/>
      <c r="Q77" s="565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 t="s">
        <v>196</v>
      </c>
      <c r="AT77" s="406"/>
      <c r="AU77" s="1"/>
      <c r="AV77" s="1"/>
    </row>
    <row r="78" spans="1:48" ht="6" customHeight="1">
      <c r="A78" s="37"/>
      <c r="B78" s="507"/>
      <c r="C78" s="508"/>
      <c r="D78" s="508"/>
      <c r="E78" s="508"/>
      <c r="F78" s="508"/>
      <c r="G78" s="436"/>
      <c r="H78" s="437"/>
      <c r="I78" s="437"/>
      <c r="J78" s="437"/>
      <c r="K78" s="437"/>
      <c r="L78" s="437"/>
      <c r="M78" s="201"/>
      <c r="N78" s="565"/>
      <c r="O78" s="565"/>
      <c r="P78" s="565"/>
      <c r="Q78" s="565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406"/>
      <c r="AU78" s="1"/>
      <c r="AV78" s="1"/>
    </row>
    <row r="79" spans="1:48" ht="6" customHeight="1">
      <c r="A79" s="37"/>
      <c r="B79" s="507"/>
      <c r="C79" s="508"/>
      <c r="D79" s="508"/>
      <c r="E79" s="508"/>
      <c r="F79" s="508"/>
      <c r="G79" s="436"/>
      <c r="H79" s="437"/>
      <c r="I79" s="437"/>
      <c r="J79" s="437"/>
      <c r="K79" s="437"/>
      <c r="L79" s="437"/>
      <c r="M79" s="201"/>
      <c r="N79" s="565"/>
      <c r="O79" s="565"/>
      <c r="P79" s="565"/>
      <c r="Q79" s="565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406"/>
      <c r="AU79" s="1"/>
      <c r="AV79" s="1"/>
    </row>
    <row r="80" spans="1:48" ht="6" customHeight="1">
      <c r="A80" s="37"/>
      <c r="B80" s="509"/>
      <c r="C80" s="510"/>
      <c r="D80" s="510"/>
      <c r="E80" s="510"/>
      <c r="F80" s="510"/>
      <c r="G80" s="438"/>
      <c r="H80" s="439"/>
      <c r="I80" s="439"/>
      <c r="J80" s="439"/>
      <c r="K80" s="439"/>
      <c r="L80" s="439"/>
      <c r="M80" s="566"/>
      <c r="N80" s="566"/>
      <c r="O80" s="566"/>
      <c r="P80" s="566"/>
      <c r="Q80" s="566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407"/>
      <c r="AU80" s="1"/>
      <c r="AV80" s="1"/>
    </row>
    <row r="81" spans="1:48" ht="6.75" customHeight="1">
      <c r="A81" s="37"/>
      <c r="B81" s="216" t="s">
        <v>13</v>
      </c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1"/>
      <c r="AV81" s="1"/>
    </row>
    <row r="82" spans="1:48" ht="6.75" customHeight="1">
      <c r="A82" s="37"/>
      <c r="B82" s="372"/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1"/>
      <c r="AV82" s="1"/>
    </row>
    <row r="83" spans="1:48" ht="6.75" customHeight="1">
      <c r="A83" s="37"/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1"/>
      <c r="AV83" s="1"/>
    </row>
    <row r="84" spans="1:48" s="3" customFormat="1" ht="6.75" customHeight="1">
      <c r="A84" s="28"/>
      <c r="B84" s="375" t="s">
        <v>230</v>
      </c>
      <c r="C84" s="376"/>
      <c r="D84" s="376"/>
      <c r="E84" s="376"/>
      <c r="F84" s="377"/>
      <c r="G84" s="390" t="s">
        <v>231</v>
      </c>
      <c r="H84" s="172"/>
      <c r="I84" s="172"/>
      <c r="J84" s="172"/>
      <c r="K84" s="385"/>
      <c r="L84" s="384" t="s">
        <v>232</v>
      </c>
      <c r="M84" s="172"/>
      <c r="N84" s="172"/>
      <c r="O84" s="172"/>
      <c r="P84" s="385"/>
      <c r="Q84" s="384" t="s">
        <v>233</v>
      </c>
      <c r="R84" s="172"/>
      <c r="S84" s="172"/>
      <c r="T84" s="172"/>
      <c r="U84" s="385"/>
      <c r="V84" s="384" t="s">
        <v>234</v>
      </c>
      <c r="W84" s="172"/>
      <c r="X84" s="172"/>
      <c r="Y84" s="172"/>
      <c r="Z84" s="385"/>
      <c r="AA84" s="384" t="s">
        <v>235</v>
      </c>
      <c r="AB84" s="172"/>
      <c r="AC84" s="172"/>
      <c r="AD84" s="172"/>
      <c r="AE84" s="385"/>
      <c r="AF84" s="384" t="s">
        <v>236</v>
      </c>
      <c r="AG84" s="172"/>
      <c r="AH84" s="172"/>
      <c r="AI84" s="172"/>
      <c r="AJ84" s="385"/>
      <c r="AK84" s="384" t="s">
        <v>237</v>
      </c>
      <c r="AL84" s="172"/>
      <c r="AM84" s="172"/>
      <c r="AN84" s="172"/>
      <c r="AO84" s="385"/>
      <c r="AP84" s="131"/>
      <c r="AQ84" s="131"/>
      <c r="AR84" s="131"/>
      <c r="AS84" s="131"/>
      <c r="AT84" s="132"/>
      <c r="AU84" s="136"/>
      <c r="AV84" s="136"/>
    </row>
    <row r="85" spans="1:48" s="3" customFormat="1" ht="6.75" customHeight="1">
      <c r="A85" s="28"/>
      <c r="B85" s="378"/>
      <c r="C85" s="379"/>
      <c r="D85" s="379"/>
      <c r="E85" s="379"/>
      <c r="F85" s="380"/>
      <c r="G85" s="391"/>
      <c r="H85" s="154"/>
      <c r="I85" s="154"/>
      <c r="J85" s="154"/>
      <c r="K85" s="387"/>
      <c r="L85" s="386"/>
      <c r="M85" s="154"/>
      <c r="N85" s="154"/>
      <c r="O85" s="154"/>
      <c r="P85" s="387"/>
      <c r="Q85" s="386"/>
      <c r="R85" s="154"/>
      <c r="S85" s="154"/>
      <c r="T85" s="154"/>
      <c r="U85" s="387"/>
      <c r="V85" s="386"/>
      <c r="W85" s="154"/>
      <c r="X85" s="154"/>
      <c r="Y85" s="154"/>
      <c r="Z85" s="387"/>
      <c r="AA85" s="386"/>
      <c r="AB85" s="154"/>
      <c r="AC85" s="154"/>
      <c r="AD85" s="154"/>
      <c r="AE85" s="387"/>
      <c r="AF85" s="386"/>
      <c r="AG85" s="154"/>
      <c r="AH85" s="154"/>
      <c r="AI85" s="154"/>
      <c r="AJ85" s="387"/>
      <c r="AK85" s="386"/>
      <c r="AL85" s="154"/>
      <c r="AM85" s="154"/>
      <c r="AN85" s="154"/>
      <c r="AO85" s="387"/>
      <c r="AP85" s="36"/>
      <c r="AQ85" s="36"/>
      <c r="AR85" s="36"/>
      <c r="AS85" s="36"/>
      <c r="AT85" s="133"/>
      <c r="AU85" s="136"/>
      <c r="AV85" s="136"/>
    </row>
    <row r="86" spans="1:48" s="3" customFormat="1" ht="6.75" customHeight="1">
      <c r="A86" s="28"/>
      <c r="B86" s="378"/>
      <c r="C86" s="379"/>
      <c r="D86" s="379"/>
      <c r="E86" s="379"/>
      <c r="F86" s="380"/>
      <c r="G86" s="391"/>
      <c r="H86" s="154"/>
      <c r="I86" s="154"/>
      <c r="J86" s="154"/>
      <c r="K86" s="387"/>
      <c r="L86" s="386"/>
      <c r="M86" s="154"/>
      <c r="N86" s="154"/>
      <c r="O86" s="154"/>
      <c r="P86" s="387"/>
      <c r="Q86" s="386"/>
      <c r="R86" s="154"/>
      <c r="S86" s="154"/>
      <c r="T86" s="154"/>
      <c r="U86" s="387"/>
      <c r="V86" s="386"/>
      <c r="W86" s="154"/>
      <c r="X86" s="154"/>
      <c r="Y86" s="154"/>
      <c r="Z86" s="387"/>
      <c r="AA86" s="386"/>
      <c r="AB86" s="154"/>
      <c r="AC86" s="154"/>
      <c r="AD86" s="154"/>
      <c r="AE86" s="387"/>
      <c r="AF86" s="386"/>
      <c r="AG86" s="154"/>
      <c r="AH86" s="154"/>
      <c r="AI86" s="154"/>
      <c r="AJ86" s="387"/>
      <c r="AK86" s="386"/>
      <c r="AL86" s="154"/>
      <c r="AM86" s="154"/>
      <c r="AN86" s="154"/>
      <c r="AO86" s="387"/>
      <c r="AP86" s="36"/>
      <c r="AQ86" s="36"/>
      <c r="AR86" s="36"/>
      <c r="AS86" s="36"/>
      <c r="AT86" s="133"/>
      <c r="AU86" s="136"/>
      <c r="AV86" s="136"/>
    </row>
    <row r="87" spans="1:48" s="3" customFormat="1" ht="6.75" customHeight="1">
      <c r="A87" s="28"/>
      <c r="B87" s="381"/>
      <c r="C87" s="382"/>
      <c r="D87" s="382"/>
      <c r="E87" s="382"/>
      <c r="F87" s="383"/>
      <c r="G87" s="392"/>
      <c r="H87" s="310"/>
      <c r="I87" s="310"/>
      <c r="J87" s="310"/>
      <c r="K87" s="389"/>
      <c r="L87" s="388"/>
      <c r="M87" s="310"/>
      <c r="N87" s="310"/>
      <c r="O87" s="310"/>
      <c r="P87" s="389"/>
      <c r="Q87" s="388"/>
      <c r="R87" s="310"/>
      <c r="S87" s="310"/>
      <c r="T87" s="310"/>
      <c r="U87" s="389"/>
      <c r="V87" s="388"/>
      <c r="W87" s="310"/>
      <c r="X87" s="310"/>
      <c r="Y87" s="310"/>
      <c r="Z87" s="389"/>
      <c r="AA87" s="388"/>
      <c r="AB87" s="310"/>
      <c r="AC87" s="310"/>
      <c r="AD87" s="310"/>
      <c r="AE87" s="389"/>
      <c r="AF87" s="388"/>
      <c r="AG87" s="310"/>
      <c r="AH87" s="310"/>
      <c r="AI87" s="310"/>
      <c r="AJ87" s="389"/>
      <c r="AK87" s="388"/>
      <c r="AL87" s="310"/>
      <c r="AM87" s="310"/>
      <c r="AN87" s="310"/>
      <c r="AO87" s="389"/>
      <c r="AP87" s="134"/>
      <c r="AQ87" s="134"/>
      <c r="AR87" s="134"/>
      <c r="AS87" s="134"/>
      <c r="AT87" s="135"/>
      <c r="AU87" s="136"/>
      <c r="AV87" s="136"/>
    </row>
    <row r="88" spans="1:48" ht="6" customHeight="1">
      <c r="A88" s="37"/>
      <c r="B88" s="325" t="s">
        <v>16</v>
      </c>
      <c r="C88" s="326"/>
      <c r="D88" s="326"/>
      <c r="E88" s="326"/>
      <c r="F88" s="327"/>
      <c r="G88" s="374" t="s">
        <v>17</v>
      </c>
      <c r="H88" s="374"/>
      <c r="I88" s="374"/>
      <c r="J88" s="374"/>
      <c r="K88" s="374"/>
      <c r="L88" s="374"/>
      <c r="M88" s="374"/>
      <c r="N88" s="404" t="s">
        <v>18</v>
      </c>
      <c r="O88" s="374"/>
      <c r="P88" s="374"/>
      <c r="Q88" s="374"/>
      <c r="R88" s="374"/>
      <c r="S88" s="374"/>
      <c r="T88" s="405"/>
      <c r="U88" s="374" t="s">
        <v>19</v>
      </c>
      <c r="V88" s="374"/>
      <c r="W88" s="374"/>
      <c r="X88" s="374"/>
      <c r="Y88" s="374"/>
      <c r="Z88" s="374"/>
      <c r="AA88" s="374"/>
      <c r="AB88" s="175" t="s">
        <v>238</v>
      </c>
      <c r="AC88" s="555"/>
      <c r="AD88" s="555"/>
      <c r="AE88" s="555"/>
      <c r="AF88" s="555"/>
      <c r="AG88" s="555"/>
      <c r="AH88" s="541" t="s">
        <v>240</v>
      </c>
      <c r="AI88" s="573"/>
      <c r="AJ88" s="573"/>
      <c r="AK88" s="573"/>
      <c r="AL88" s="573"/>
      <c r="AM88" s="395" t="s">
        <v>241</v>
      </c>
      <c r="AN88" s="396"/>
      <c r="AO88" s="396"/>
      <c r="AP88" s="396"/>
      <c r="AQ88" s="396"/>
      <c r="AR88" s="396"/>
      <c r="AS88" s="396"/>
      <c r="AT88" s="397"/>
      <c r="AU88" s="1"/>
      <c r="AV88" s="1"/>
    </row>
    <row r="89" spans="1:48" ht="6" customHeight="1">
      <c r="A89" s="37"/>
      <c r="B89" s="325"/>
      <c r="C89" s="326"/>
      <c r="D89" s="326"/>
      <c r="E89" s="326"/>
      <c r="F89" s="327"/>
      <c r="G89" s="374"/>
      <c r="H89" s="374"/>
      <c r="I89" s="374"/>
      <c r="J89" s="374"/>
      <c r="K89" s="374"/>
      <c r="L89" s="374"/>
      <c r="M89" s="374"/>
      <c r="N89" s="404"/>
      <c r="O89" s="374"/>
      <c r="P89" s="374"/>
      <c r="Q89" s="374"/>
      <c r="R89" s="374"/>
      <c r="S89" s="374"/>
      <c r="T89" s="405"/>
      <c r="U89" s="374"/>
      <c r="V89" s="374"/>
      <c r="W89" s="374"/>
      <c r="X89" s="374"/>
      <c r="Y89" s="374"/>
      <c r="Z89" s="374"/>
      <c r="AA89" s="374"/>
      <c r="AB89" s="556"/>
      <c r="AC89" s="557"/>
      <c r="AD89" s="557"/>
      <c r="AE89" s="557"/>
      <c r="AF89" s="557"/>
      <c r="AG89" s="557"/>
      <c r="AH89" s="574"/>
      <c r="AI89" s="575"/>
      <c r="AJ89" s="575"/>
      <c r="AK89" s="575"/>
      <c r="AL89" s="575"/>
      <c r="AM89" s="398"/>
      <c r="AN89" s="398"/>
      <c r="AO89" s="398"/>
      <c r="AP89" s="398"/>
      <c r="AQ89" s="398"/>
      <c r="AR89" s="398"/>
      <c r="AS89" s="398"/>
      <c r="AT89" s="399"/>
      <c r="AU89" s="1"/>
      <c r="AV89" s="1"/>
    </row>
    <row r="90" spans="1:48" ht="6" customHeight="1">
      <c r="A90" s="37"/>
      <c r="B90" s="325"/>
      <c r="C90" s="326"/>
      <c r="D90" s="326"/>
      <c r="E90" s="326"/>
      <c r="F90" s="327"/>
      <c r="G90" s="374"/>
      <c r="H90" s="374"/>
      <c r="I90" s="374"/>
      <c r="J90" s="374"/>
      <c r="K90" s="374"/>
      <c r="L90" s="374"/>
      <c r="M90" s="374"/>
      <c r="N90" s="404"/>
      <c r="O90" s="374"/>
      <c r="P90" s="374"/>
      <c r="Q90" s="374"/>
      <c r="R90" s="374"/>
      <c r="S90" s="374"/>
      <c r="T90" s="405"/>
      <c r="U90" s="374"/>
      <c r="V90" s="374"/>
      <c r="W90" s="374"/>
      <c r="X90" s="374"/>
      <c r="Y90" s="374"/>
      <c r="Z90" s="374"/>
      <c r="AA90" s="374"/>
      <c r="AB90" s="556"/>
      <c r="AC90" s="557"/>
      <c r="AD90" s="557"/>
      <c r="AE90" s="557"/>
      <c r="AF90" s="557"/>
      <c r="AG90" s="557"/>
      <c r="AH90" s="574"/>
      <c r="AI90" s="575"/>
      <c r="AJ90" s="575"/>
      <c r="AK90" s="575"/>
      <c r="AL90" s="575"/>
      <c r="AM90" s="398"/>
      <c r="AN90" s="398"/>
      <c r="AO90" s="398"/>
      <c r="AP90" s="398"/>
      <c r="AQ90" s="398"/>
      <c r="AR90" s="398"/>
      <c r="AS90" s="398"/>
      <c r="AT90" s="399"/>
      <c r="AU90" s="1"/>
      <c r="AV90" s="1"/>
    </row>
    <row r="91" spans="1:48" ht="6" customHeight="1">
      <c r="A91" s="37"/>
      <c r="B91" s="325"/>
      <c r="C91" s="326"/>
      <c r="D91" s="326"/>
      <c r="E91" s="326"/>
      <c r="F91" s="327"/>
      <c r="G91" s="374"/>
      <c r="H91" s="374"/>
      <c r="I91" s="374"/>
      <c r="J91" s="374"/>
      <c r="K91" s="374"/>
      <c r="L91" s="374"/>
      <c r="M91" s="374"/>
      <c r="N91" s="404"/>
      <c r="O91" s="374"/>
      <c r="P91" s="374"/>
      <c r="Q91" s="374"/>
      <c r="R91" s="374"/>
      <c r="S91" s="374"/>
      <c r="T91" s="405"/>
      <c r="U91" s="374"/>
      <c r="V91" s="374"/>
      <c r="W91" s="374"/>
      <c r="X91" s="374"/>
      <c r="Y91" s="374"/>
      <c r="Z91" s="374"/>
      <c r="AA91" s="374"/>
      <c r="AB91" s="558"/>
      <c r="AC91" s="559"/>
      <c r="AD91" s="559"/>
      <c r="AE91" s="559"/>
      <c r="AF91" s="559"/>
      <c r="AG91" s="559"/>
      <c r="AH91" s="576"/>
      <c r="AI91" s="577"/>
      <c r="AJ91" s="577"/>
      <c r="AK91" s="577"/>
      <c r="AL91" s="577"/>
      <c r="AM91" s="400"/>
      <c r="AN91" s="400"/>
      <c r="AO91" s="400"/>
      <c r="AP91" s="400"/>
      <c r="AQ91" s="400"/>
      <c r="AR91" s="400"/>
      <c r="AS91" s="400"/>
      <c r="AT91" s="401"/>
      <c r="AU91" s="1"/>
      <c r="AV91" s="1"/>
    </row>
    <row r="92" spans="1:48" ht="6" customHeight="1">
      <c r="A92" s="37"/>
      <c r="B92" s="325" t="s">
        <v>21</v>
      </c>
      <c r="C92" s="326"/>
      <c r="D92" s="326"/>
      <c r="E92" s="326"/>
      <c r="F92" s="327"/>
      <c r="G92" s="374" t="s">
        <v>17</v>
      </c>
      <c r="H92" s="374"/>
      <c r="I92" s="374"/>
      <c r="J92" s="374"/>
      <c r="K92" s="374"/>
      <c r="L92" s="374"/>
      <c r="M92" s="374"/>
      <c r="N92" s="404" t="s">
        <v>20</v>
      </c>
      <c r="O92" s="374"/>
      <c r="P92" s="374"/>
      <c r="Q92" s="374"/>
      <c r="R92" s="374"/>
      <c r="S92" s="374"/>
      <c r="T92" s="405"/>
      <c r="U92" s="374" t="s">
        <v>78</v>
      </c>
      <c r="V92" s="374"/>
      <c r="W92" s="374"/>
      <c r="X92" s="374"/>
      <c r="Y92" s="374"/>
      <c r="Z92" s="374"/>
      <c r="AA92" s="374"/>
      <c r="AB92" s="175" t="s">
        <v>239</v>
      </c>
      <c r="AC92" s="555"/>
      <c r="AD92" s="555"/>
      <c r="AE92" s="555"/>
      <c r="AF92" s="555"/>
      <c r="AG92" s="555"/>
      <c r="AH92" s="541" t="s">
        <v>240</v>
      </c>
      <c r="AI92" s="573"/>
      <c r="AJ92" s="573"/>
      <c r="AK92" s="573"/>
      <c r="AL92" s="573"/>
      <c r="AM92" s="395" t="s">
        <v>241</v>
      </c>
      <c r="AN92" s="396"/>
      <c r="AO92" s="396"/>
      <c r="AP92" s="396"/>
      <c r="AQ92" s="396"/>
      <c r="AR92" s="396"/>
      <c r="AS92" s="396"/>
      <c r="AT92" s="397"/>
      <c r="AU92" s="1"/>
      <c r="AV92" s="1"/>
    </row>
    <row r="93" spans="1:48" ht="6" customHeight="1">
      <c r="A93" s="37"/>
      <c r="B93" s="325"/>
      <c r="C93" s="326"/>
      <c r="D93" s="326"/>
      <c r="E93" s="326"/>
      <c r="F93" s="327"/>
      <c r="G93" s="374"/>
      <c r="H93" s="374"/>
      <c r="I93" s="374"/>
      <c r="J93" s="374"/>
      <c r="K93" s="374"/>
      <c r="L93" s="374"/>
      <c r="M93" s="374"/>
      <c r="N93" s="404"/>
      <c r="O93" s="374"/>
      <c r="P93" s="374"/>
      <c r="Q93" s="374"/>
      <c r="R93" s="374"/>
      <c r="S93" s="374"/>
      <c r="T93" s="405"/>
      <c r="U93" s="374"/>
      <c r="V93" s="374"/>
      <c r="W93" s="374"/>
      <c r="X93" s="374"/>
      <c r="Y93" s="374"/>
      <c r="Z93" s="374"/>
      <c r="AA93" s="374"/>
      <c r="AB93" s="556"/>
      <c r="AC93" s="557"/>
      <c r="AD93" s="557"/>
      <c r="AE93" s="557"/>
      <c r="AF93" s="557"/>
      <c r="AG93" s="557"/>
      <c r="AH93" s="574"/>
      <c r="AI93" s="575"/>
      <c r="AJ93" s="575"/>
      <c r="AK93" s="575"/>
      <c r="AL93" s="575"/>
      <c r="AM93" s="398"/>
      <c r="AN93" s="398"/>
      <c r="AO93" s="398"/>
      <c r="AP93" s="398"/>
      <c r="AQ93" s="398"/>
      <c r="AR93" s="398"/>
      <c r="AS93" s="398"/>
      <c r="AT93" s="399"/>
      <c r="AU93" s="1"/>
      <c r="AV93" s="1"/>
    </row>
    <row r="94" spans="1:48" ht="6" customHeight="1">
      <c r="A94" s="37"/>
      <c r="B94" s="325"/>
      <c r="C94" s="326"/>
      <c r="D94" s="326"/>
      <c r="E94" s="326"/>
      <c r="F94" s="327"/>
      <c r="G94" s="374"/>
      <c r="H94" s="374"/>
      <c r="I94" s="374"/>
      <c r="J94" s="374"/>
      <c r="K94" s="374"/>
      <c r="L94" s="374"/>
      <c r="M94" s="374"/>
      <c r="N94" s="404"/>
      <c r="O94" s="374"/>
      <c r="P94" s="374"/>
      <c r="Q94" s="374"/>
      <c r="R94" s="374"/>
      <c r="S94" s="374"/>
      <c r="T94" s="405"/>
      <c r="U94" s="374"/>
      <c r="V94" s="374"/>
      <c r="W94" s="374"/>
      <c r="X94" s="374"/>
      <c r="Y94" s="374"/>
      <c r="Z94" s="374"/>
      <c r="AA94" s="374"/>
      <c r="AB94" s="556"/>
      <c r="AC94" s="557"/>
      <c r="AD94" s="557"/>
      <c r="AE94" s="557"/>
      <c r="AF94" s="557"/>
      <c r="AG94" s="557"/>
      <c r="AH94" s="574"/>
      <c r="AI94" s="575"/>
      <c r="AJ94" s="575"/>
      <c r="AK94" s="575"/>
      <c r="AL94" s="575"/>
      <c r="AM94" s="398"/>
      <c r="AN94" s="398"/>
      <c r="AO94" s="398"/>
      <c r="AP94" s="398"/>
      <c r="AQ94" s="398"/>
      <c r="AR94" s="398"/>
      <c r="AS94" s="398"/>
      <c r="AT94" s="399"/>
      <c r="AU94" s="1"/>
      <c r="AV94" s="1"/>
    </row>
    <row r="95" spans="1:48" ht="6" customHeight="1">
      <c r="A95" s="37"/>
      <c r="B95" s="325"/>
      <c r="C95" s="326"/>
      <c r="D95" s="326"/>
      <c r="E95" s="326"/>
      <c r="F95" s="327"/>
      <c r="G95" s="374"/>
      <c r="H95" s="374"/>
      <c r="I95" s="374"/>
      <c r="J95" s="374"/>
      <c r="K95" s="374"/>
      <c r="L95" s="374"/>
      <c r="M95" s="374"/>
      <c r="N95" s="404"/>
      <c r="O95" s="374"/>
      <c r="P95" s="374"/>
      <c r="Q95" s="374"/>
      <c r="R95" s="374"/>
      <c r="S95" s="374"/>
      <c r="T95" s="405"/>
      <c r="U95" s="374"/>
      <c r="V95" s="374"/>
      <c r="W95" s="374"/>
      <c r="X95" s="374"/>
      <c r="Y95" s="374"/>
      <c r="Z95" s="374"/>
      <c r="AA95" s="374"/>
      <c r="AB95" s="558"/>
      <c r="AC95" s="559"/>
      <c r="AD95" s="559"/>
      <c r="AE95" s="559"/>
      <c r="AF95" s="559"/>
      <c r="AG95" s="559"/>
      <c r="AH95" s="576"/>
      <c r="AI95" s="577"/>
      <c r="AJ95" s="577"/>
      <c r="AK95" s="577"/>
      <c r="AL95" s="577"/>
      <c r="AM95" s="400"/>
      <c r="AN95" s="400"/>
      <c r="AO95" s="400"/>
      <c r="AP95" s="400"/>
      <c r="AQ95" s="400"/>
      <c r="AR95" s="400"/>
      <c r="AS95" s="400"/>
      <c r="AT95" s="401"/>
      <c r="AU95" s="1"/>
      <c r="AV95" s="1"/>
    </row>
    <row r="96" spans="1:48" ht="6" customHeight="1">
      <c r="A96" s="37"/>
      <c r="B96" s="325" t="s">
        <v>152</v>
      </c>
      <c r="C96" s="326"/>
      <c r="D96" s="326"/>
      <c r="E96" s="326"/>
      <c r="F96" s="327"/>
      <c r="G96" s="374" t="s">
        <v>197</v>
      </c>
      <c r="H96" s="374"/>
      <c r="I96" s="374"/>
      <c r="J96" s="374"/>
      <c r="K96" s="374"/>
      <c r="L96" s="374"/>
      <c r="M96" s="374"/>
      <c r="N96" s="404" t="s">
        <v>153</v>
      </c>
      <c r="O96" s="374"/>
      <c r="P96" s="374"/>
      <c r="Q96" s="374"/>
      <c r="R96" s="374"/>
      <c r="S96" s="374"/>
      <c r="T96" s="405"/>
      <c r="U96" s="374" t="s">
        <v>198</v>
      </c>
      <c r="V96" s="374"/>
      <c r="W96" s="374"/>
      <c r="X96" s="374"/>
      <c r="Y96" s="374"/>
      <c r="Z96" s="374"/>
      <c r="AA96" s="374"/>
      <c r="AB96" s="586" t="s">
        <v>242</v>
      </c>
      <c r="AC96" s="587"/>
      <c r="AD96" s="587"/>
      <c r="AE96" s="587"/>
      <c r="AF96" s="587"/>
      <c r="AG96" s="587"/>
      <c r="AH96" s="587"/>
      <c r="AI96" s="541" t="s">
        <v>240</v>
      </c>
      <c r="AJ96" s="573"/>
      <c r="AK96" s="573"/>
      <c r="AL96" s="573"/>
      <c r="AM96" s="573"/>
      <c r="AN96" s="395" t="s">
        <v>241</v>
      </c>
      <c r="AO96" s="396"/>
      <c r="AP96" s="396"/>
      <c r="AQ96" s="396"/>
      <c r="AR96" s="396"/>
      <c r="AS96" s="396"/>
      <c r="AT96" s="397"/>
      <c r="AU96" s="1"/>
      <c r="AV96" s="1"/>
    </row>
    <row r="97" spans="1:48" ht="6" customHeight="1">
      <c r="A97" s="37"/>
      <c r="B97" s="325"/>
      <c r="C97" s="326"/>
      <c r="D97" s="326"/>
      <c r="E97" s="326"/>
      <c r="F97" s="327"/>
      <c r="G97" s="374"/>
      <c r="H97" s="374"/>
      <c r="I97" s="374"/>
      <c r="J97" s="374"/>
      <c r="K97" s="374"/>
      <c r="L97" s="374"/>
      <c r="M97" s="374"/>
      <c r="N97" s="404"/>
      <c r="O97" s="374"/>
      <c r="P97" s="374"/>
      <c r="Q97" s="374"/>
      <c r="R97" s="374"/>
      <c r="S97" s="374"/>
      <c r="T97" s="405"/>
      <c r="U97" s="374"/>
      <c r="V97" s="374"/>
      <c r="W97" s="374"/>
      <c r="X97" s="374"/>
      <c r="Y97" s="374"/>
      <c r="Z97" s="374"/>
      <c r="AA97" s="374"/>
      <c r="AB97" s="588"/>
      <c r="AC97" s="589"/>
      <c r="AD97" s="589"/>
      <c r="AE97" s="589"/>
      <c r="AF97" s="589"/>
      <c r="AG97" s="589"/>
      <c r="AH97" s="589"/>
      <c r="AI97" s="574"/>
      <c r="AJ97" s="575"/>
      <c r="AK97" s="575"/>
      <c r="AL97" s="575"/>
      <c r="AM97" s="575"/>
      <c r="AN97" s="398"/>
      <c r="AO97" s="398"/>
      <c r="AP97" s="398"/>
      <c r="AQ97" s="398"/>
      <c r="AR97" s="398"/>
      <c r="AS97" s="398"/>
      <c r="AT97" s="399"/>
      <c r="AU97" s="1"/>
      <c r="AV97" s="1"/>
    </row>
    <row r="98" spans="1:48" ht="6" customHeight="1">
      <c r="A98" s="37"/>
      <c r="B98" s="325"/>
      <c r="C98" s="326"/>
      <c r="D98" s="326"/>
      <c r="E98" s="326"/>
      <c r="F98" s="327"/>
      <c r="G98" s="374"/>
      <c r="H98" s="374"/>
      <c r="I98" s="374"/>
      <c r="J98" s="374"/>
      <c r="K98" s="374"/>
      <c r="L98" s="374"/>
      <c r="M98" s="374"/>
      <c r="N98" s="404"/>
      <c r="O98" s="374"/>
      <c r="P98" s="374"/>
      <c r="Q98" s="374"/>
      <c r="R98" s="374"/>
      <c r="S98" s="374"/>
      <c r="T98" s="405"/>
      <c r="U98" s="374"/>
      <c r="V98" s="374"/>
      <c r="W98" s="374"/>
      <c r="X98" s="374"/>
      <c r="Y98" s="374"/>
      <c r="Z98" s="374"/>
      <c r="AA98" s="374"/>
      <c r="AB98" s="588"/>
      <c r="AC98" s="589"/>
      <c r="AD98" s="589"/>
      <c r="AE98" s="589"/>
      <c r="AF98" s="589"/>
      <c r="AG98" s="589"/>
      <c r="AH98" s="589"/>
      <c r="AI98" s="574"/>
      <c r="AJ98" s="575"/>
      <c r="AK98" s="575"/>
      <c r="AL98" s="575"/>
      <c r="AM98" s="575"/>
      <c r="AN98" s="398"/>
      <c r="AO98" s="398"/>
      <c r="AP98" s="398"/>
      <c r="AQ98" s="398"/>
      <c r="AR98" s="398"/>
      <c r="AS98" s="398"/>
      <c r="AT98" s="399"/>
      <c r="AU98" s="1"/>
      <c r="AV98" s="1"/>
    </row>
    <row r="99" spans="1:48" ht="6" customHeight="1">
      <c r="A99" s="37"/>
      <c r="B99" s="325"/>
      <c r="C99" s="326"/>
      <c r="D99" s="326"/>
      <c r="E99" s="326"/>
      <c r="F99" s="327"/>
      <c r="G99" s="374"/>
      <c r="H99" s="374"/>
      <c r="I99" s="374"/>
      <c r="J99" s="374"/>
      <c r="K99" s="374"/>
      <c r="L99" s="374"/>
      <c r="M99" s="374"/>
      <c r="N99" s="404"/>
      <c r="O99" s="374"/>
      <c r="P99" s="374"/>
      <c r="Q99" s="374"/>
      <c r="R99" s="374"/>
      <c r="S99" s="374"/>
      <c r="T99" s="405"/>
      <c r="U99" s="374"/>
      <c r="V99" s="374"/>
      <c r="W99" s="374"/>
      <c r="X99" s="374"/>
      <c r="Y99" s="374"/>
      <c r="Z99" s="374"/>
      <c r="AA99" s="374"/>
      <c r="AB99" s="590"/>
      <c r="AC99" s="591"/>
      <c r="AD99" s="591"/>
      <c r="AE99" s="591"/>
      <c r="AF99" s="591"/>
      <c r="AG99" s="591"/>
      <c r="AH99" s="591"/>
      <c r="AI99" s="576"/>
      <c r="AJ99" s="577"/>
      <c r="AK99" s="577"/>
      <c r="AL99" s="577"/>
      <c r="AM99" s="577"/>
      <c r="AN99" s="400"/>
      <c r="AO99" s="400"/>
      <c r="AP99" s="400"/>
      <c r="AQ99" s="400"/>
      <c r="AR99" s="400"/>
      <c r="AS99" s="400"/>
      <c r="AT99" s="401"/>
      <c r="AU99" s="1"/>
      <c r="AV99" s="1"/>
    </row>
    <row r="100" spans="1:48" ht="6" customHeight="1">
      <c r="A100" s="37"/>
      <c r="B100" s="196" t="s">
        <v>151</v>
      </c>
      <c r="C100" s="190"/>
      <c r="D100" s="190"/>
      <c r="E100" s="190"/>
      <c r="F100" s="211"/>
      <c r="G100" s="390" t="s">
        <v>169</v>
      </c>
      <c r="H100" s="172"/>
      <c r="I100" s="172"/>
      <c r="J100" s="172"/>
      <c r="K100" s="172"/>
      <c r="L100" s="172"/>
      <c r="M100" s="172"/>
      <c r="N100" s="172"/>
      <c r="O100" s="172"/>
      <c r="P100" s="172"/>
      <c r="Q100" s="172" t="s">
        <v>162</v>
      </c>
      <c r="R100" s="172"/>
      <c r="S100" s="172"/>
      <c r="T100" s="172"/>
      <c r="U100" s="172"/>
      <c r="V100" s="172"/>
      <c r="W100" s="453" t="s">
        <v>163</v>
      </c>
      <c r="X100" s="453"/>
      <c r="Y100" s="453"/>
      <c r="Z100" s="453"/>
      <c r="AA100" s="453"/>
      <c r="AB100" s="453"/>
      <c r="AC100" s="453"/>
      <c r="AD100" s="453" t="s">
        <v>164</v>
      </c>
      <c r="AE100" s="453"/>
      <c r="AF100" s="453"/>
      <c r="AG100" s="453"/>
      <c r="AH100" s="453"/>
      <c r="AI100" s="453"/>
      <c r="AJ100" s="453"/>
      <c r="AK100" s="453" t="s">
        <v>165</v>
      </c>
      <c r="AL100" s="453"/>
      <c r="AM100" s="453"/>
      <c r="AN100" s="453"/>
      <c r="AO100" s="453"/>
      <c r="AP100" s="453"/>
      <c r="AQ100" s="453"/>
      <c r="AR100" s="71"/>
      <c r="AS100" s="71"/>
      <c r="AT100" s="69"/>
      <c r="AU100" s="1"/>
      <c r="AV100" s="1"/>
    </row>
    <row r="101" spans="1:48" ht="6" customHeight="1">
      <c r="A101" s="37"/>
      <c r="B101" s="196"/>
      <c r="C101" s="190"/>
      <c r="D101" s="190"/>
      <c r="E101" s="190"/>
      <c r="F101" s="211"/>
      <c r="G101" s="391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437"/>
      <c r="X101" s="437"/>
      <c r="Y101" s="437"/>
      <c r="Z101" s="437"/>
      <c r="AA101" s="437"/>
      <c r="AB101" s="437"/>
      <c r="AC101" s="437"/>
      <c r="AD101" s="437"/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2"/>
      <c r="AS101" s="42"/>
      <c r="AT101" s="70"/>
      <c r="AU101" s="1"/>
      <c r="AV101" s="1"/>
    </row>
    <row r="102" spans="1:48" ht="6" customHeight="1">
      <c r="A102" s="37"/>
      <c r="B102" s="196"/>
      <c r="C102" s="190"/>
      <c r="D102" s="190"/>
      <c r="E102" s="190"/>
      <c r="F102" s="211"/>
      <c r="G102" s="391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2"/>
      <c r="AS102" s="42"/>
      <c r="AT102" s="70"/>
      <c r="AU102" s="1"/>
      <c r="AV102" s="1"/>
    </row>
    <row r="103" spans="1:48" ht="6" customHeight="1">
      <c r="A103" s="37"/>
      <c r="B103" s="196"/>
      <c r="C103" s="190"/>
      <c r="D103" s="190"/>
      <c r="E103" s="190"/>
      <c r="F103" s="211"/>
      <c r="G103" s="391" t="s">
        <v>171</v>
      </c>
      <c r="H103" s="154"/>
      <c r="I103" s="154"/>
      <c r="J103" s="154"/>
      <c r="K103" s="154"/>
      <c r="L103" s="154"/>
      <c r="M103" s="154"/>
      <c r="N103" s="437" t="s">
        <v>166</v>
      </c>
      <c r="O103" s="437"/>
      <c r="P103" s="437"/>
      <c r="Q103" s="437"/>
      <c r="R103" s="437"/>
      <c r="S103" s="437"/>
      <c r="T103" s="437"/>
      <c r="U103" s="154" t="s">
        <v>170</v>
      </c>
      <c r="V103" s="154"/>
      <c r="W103" s="154"/>
      <c r="X103" s="154"/>
      <c r="Y103" s="154"/>
      <c r="Z103" s="154"/>
      <c r="AA103" s="154"/>
      <c r="AB103" s="437" t="s">
        <v>167</v>
      </c>
      <c r="AC103" s="437"/>
      <c r="AD103" s="437"/>
      <c r="AE103" s="437"/>
      <c r="AF103" s="437"/>
      <c r="AG103" s="437"/>
      <c r="AH103" s="437"/>
      <c r="AI103" s="437" t="s">
        <v>168</v>
      </c>
      <c r="AJ103" s="437"/>
      <c r="AK103" s="437"/>
      <c r="AL103" s="437"/>
      <c r="AM103" s="437"/>
      <c r="AN103" s="437"/>
      <c r="AO103" s="437"/>
      <c r="AP103" s="42"/>
      <c r="AQ103" s="42"/>
      <c r="AR103" s="42"/>
      <c r="AS103" s="42"/>
      <c r="AT103" s="70"/>
      <c r="AU103" s="1"/>
      <c r="AV103" s="1"/>
    </row>
    <row r="104" spans="1:48" ht="6" customHeight="1">
      <c r="A104" s="37"/>
      <c r="B104" s="196"/>
      <c r="C104" s="190"/>
      <c r="D104" s="190"/>
      <c r="E104" s="190"/>
      <c r="F104" s="211"/>
      <c r="G104" s="391"/>
      <c r="H104" s="154"/>
      <c r="I104" s="154"/>
      <c r="J104" s="154"/>
      <c r="K104" s="154"/>
      <c r="L104" s="154"/>
      <c r="M104" s="154"/>
      <c r="N104" s="437"/>
      <c r="O104" s="437"/>
      <c r="P104" s="437"/>
      <c r="Q104" s="437"/>
      <c r="R104" s="437"/>
      <c r="S104" s="437"/>
      <c r="T104" s="437"/>
      <c r="U104" s="154"/>
      <c r="V104" s="154"/>
      <c r="W104" s="154"/>
      <c r="X104" s="154"/>
      <c r="Y104" s="154"/>
      <c r="Z104" s="154"/>
      <c r="AA104" s="154"/>
      <c r="AB104" s="437"/>
      <c r="AC104" s="437"/>
      <c r="AD104" s="437"/>
      <c r="AE104" s="437"/>
      <c r="AF104" s="437"/>
      <c r="AG104" s="437"/>
      <c r="AH104" s="437"/>
      <c r="AI104" s="437"/>
      <c r="AJ104" s="437"/>
      <c r="AK104" s="437"/>
      <c r="AL104" s="437"/>
      <c r="AM104" s="437"/>
      <c r="AN104" s="437"/>
      <c r="AO104" s="437"/>
      <c r="AP104" s="42"/>
      <c r="AQ104" s="42"/>
      <c r="AR104" s="42"/>
      <c r="AS104" s="42"/>
      <c r="AT104" s="70"/>
      <c r="AU104" s="1"/>
      <c r="AV104" s="1"/>
    </row>
    <row r="105" spans="1:48" ht="6" customHeight="1">
      <c r="A105" s="37"/>
      <c r="B105" s="196"/>
      <c r="C105" s="190"/>
      <c r="D105" s="190"/>
      <c r="E105" s="190"/>
      <c r="F105" s="211"/>
      <c r="G105" s="391"/>
      <c r="H105" s="154"/>
      <c r="I105" s="154"/>
      <c r="J105" s="154"/>
      <c r="K105" s="154"/>
      <c r="L105" s="154"/>
      <c r="M105" s="154"/>
      <c r="N105" s="437"/>
      <c r="O105" s="437"/>
      <c r="P105" s="437"/>
      <c r="Q105" s="437"/>
      <c r="R105" s="437"/>
      <c r="S105" s="437"/>
      <c r="T105" s="437"/>
      <c r="U105" s="154"/>
      <c r="V105" s="154"/>
      <c r="W105" s="154"/>
      <c r="X105" s="154"/>
      <c r="Y105" s="154"/>
      <c r="Z105" s="154"/>
      <c r="AA105" s="154"/>
      <c r="AB105" s="437"/>
      <c r="AC105" s="437"/>
      <c r="AD105" s="437"/>
      <c r="AE105" s="437"/>
      <c r="AF105" s="437"/>
      <c r="AG105" s="437"/>
      <c r="AH105" s="437"/>
      <c r="AI105" s="437"/>
      <c r="AJ105" s="437"/>
      <c r="AK105" s="437"/>
      <c r="AL105" s="437"/>
      <c r="AM105" s="437"/>
      <c r="AN105" s="437"/>
      <c r="AO105" s="437"/>
      <c r="AP105" s="42"/>
      <c r="AQ105" s="42"/>
      <c r="AR105" s="42"/>
      <c r="AS105" s="42"/>
      <c r="AT105" s="70"/>
      <c r="AU105" s="1"/>
      <c r="AV105" s="1"/>
    </row>
    <row r="106" spans="1:48" ht="6" customHeight="1">
      <c r="A106" s="37"/>
      <c r="B106" s="196"/>
      <c r="C106" s="190"/>
      <c r="D106" s="190"/>
      <c r="E106" s="190"/>
      <c r="F106" s="211"/>
      <c r="G106" s="391" t="s">
        <v>172</v>
      </c>
      <c r="H106" s="154"/>
      <c r="I106" s="154"/>
      <c r="J106" s="154"/>
      <c r="K106" s="154"/>
      <c r="L106" s="154"/>
      <c r="M106" s="154"/>
      <c r="N106" s="154" t="s">
        <v>173</v>
      </c>
      <c r="O106" s="154"/>
      <c r="P106" s="154"/>
      <c r="Q106" s="154"/>
      <c r="R106" s="154"/>
      <c r="S106" s="154"/>
      <c r="T106" s="154"/>
      <c r="U106" s="437" t="s">
        <v>65</v>
      </c>
      <c r="V106" s="437"/>
      <c r="W106" s="437"/>
      <c r="X106" s="437"/>
      <c r="Y106" s="437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9"/>
      <c r="AL106" s="409"/>
      <c r="AM106" s="409"/>
      <c r="AN106" s="409"/>
      <c r="AO106" s="409"/>
      <c r="AP106" s="409"/>
      <c r="AQ106" s="409"/>
      <c r="AR106" s="409"/>
      <c r="AS106" s="409"/>
      <c r="AT106" s="406" t="s">
        <v>217</v>
      </c>
      <c r="AU106" s="1"/>
      <c r="AV106" s="1"/>
    </row>
    <row r="107" spans="1:48" ht="6" customHeight="1">
      <c r="A107" s="37"/>
      <c r="B107" s="196"/>
      <c r="C107" s="190"/>
      <c r="D107" s="190"/>
      <c r="E107" s="190"/>
      <c r="F107" s="211"/>
      <c r="G107" s="391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437"/>
      <c r="V107" s="437"/>
      <c r="W107" s="437"/>
      <c r="X107" s="437"/>
      <c r="Y107" s="437"/>
      <c r="Z107" s="409"/>
      <c r="AA107" s="409"/>
      <c r="AB107" s="409"/>
      <c r="AC107" s="409"/>
      <c r="AD107" s="409"/>
      <c r="AE107" s="409"/>
      <c r="AF107" s="409"/>
      <c r="AG107" s="409"/>
      <c r="AH107" s="409"/>
      <c r="AI107" s="409"/>
      <c r="AJ107" s="409"/>
      <c r="AK107" s="409"/>
      <c r="AL107" s="409"/>
      <c r="AM107" s="409"/>
      <c r="AN107" s="409"/>
      <c r="AO107" s="409"/>
      <c r="AP107" s="409"/>
      <c r="AQ107" s="409"/>
      <c r="AR107" s="409"/>
      <c r="AS107" s="409"/>
      <c r="AT107" s="406"/>
      <c r="AU107" s="1"/>
      <c r="AV107" s="1"/>
    </row>
    <row r="108" spans="1:48" ht="6" customHeight="1">
      <c r="A108" s="37"/>
      <c r="B108" s="207"/>
      <c r="C108" s="191"/>
      <c r="D108" s="191"/>
      <c r="E108" s="191"/>
      <c r="F108" s="212"/>
      <c r="G108" s="392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439"/>
      <c r="V108" s="439"/>
      <c r="W108" s="439"/>
      <c r="X108" s="439"/>
      <c r="Y108" s="439"/>
      <c r="Z108" s="411"/>
      <c r="AA108" s="411"/>
      <c r="AB108" s="411"/>
      <c r="AC108" s="411"/>
      <c r="AD108" s="411"/>
      <c r="AE108" s="411"/>
      <c r="AF108" s="411"/>
      <c r="AG108" s="411"/>
      <c r="AH108" s="411"/>
      <c r="AI108" s="411"/>
      <c r="AJ108" s="411"/>
      <c r="AK108" s="411"/>
      <c r="AL108" s="411"/>
      <c r="AM108" s="411"/>
      <c r="AN108" s="411"/>
      <c r="AO108" s="411"/>
      <c r="AP108" s="411"/>
      <c r="AQ108" s="411"/>
      <c r="AR108" s="411"/>
      <c r="AS108" s="411"/>
      <c r="AT108" s="407"/>
      <c r="AU108" s="1"/>
      <c r="AV108" s="1"/>
    </row>
    <row r="109" spans="1:48" ht="6.75" customHeight="1">
      <c r="A109" s="37"/>
      <c r="B109" s="216" t="s">
        <v>14</v>
      </c>
      <c r="C109" s="216"/>
      <c r="D109" s="216"/>
      <c r="E109" s="216"/>
      <c r="F109" s="216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77"/>
      <c r="X109" s="77"/>
      <c r="Y109" s="77"/>
      <c r="Z109" s="77"/>
      <c r="AA109" s="77"/>
      <c r="AB109" s="77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1"/>
      <c r="AV109" s="1"/>
    </row>
    <row r="110" spans="1:48" ht="6.75" customHeight="1">
      <c r="A110" s="37"/>
      <c r="B110" s="372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2"/>
      <c r="Q110" s="372"/>
      <c r="R110" s="372"/>
      <c r="S110" s="372"/>
      <c r="T110" s="372"/>
      <c r="U110" s="372"/>
      <c r="V110" s="372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1"/>
      <c r="AV110" s="1"/>
    </row>
    <row r="111" spans="1:48" ht="6.75" customHeight="1">
      <c r="A111" s="37"/>
      <c r="B111" s="373"/>
      <c r="C111" s="373"/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1"/>
      <c r="AV111" s="1"/>
    </row>
    <row r="112" spans="1:48" ht="6" customHeight="1">
      <c r="A112" s="37"/>
      <c r="B112" s="486"/>
      <c r="C112" s="487"/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  <c r="N112" s="487"/>
      <c r="O112" s="487"/>
      <c r="P112" s="487"/>
      <c r="Q112" s="487"/>
      <c r="R112" s="487"/>
      <c r="S112" s="487"/>
      <c r="T112" s="487"/>
      <c r="U112" s="487"/>
      <c r="V112" s="487"/>
      <c r="W112" s="487"/>
      <c r="X112" s="487"/>
      <c r="Y112" s="487"/>
      <c r="Z112" s="487"/>
      <c r="AA112" s="487"/>
      <c r="AB112" s="487"/>
      <c r="AC112" s="487"/>
      <c r="AD112" s="487"/>
      <c r="AE112" s="487"/>
      <c r="AF112" s="487"/>
      <c r="AG112" s="487"/>
      <c r="AH112" s="487"/>
      <c r="AI112" s="487"/>
      <c r="AJ112" s="487"/>
      <c r="AK112" s="487"/>
      <c r="AL112" s="487"/>
      <c r="AM112" s="487"/>
      <c r="AN112" s="487"/>
      <c r="AO112" s="487"/>
      <c r="AP112" s="487"/>
      <c r="AQ112" s="487"/>
      <c r="AR112" s="487"/>
      <c r="AS112" s="487"/>
      <c r="AT112" s="488"/>
      <c r="AU112" s="1"/>
      <c r="AV112" s="1"/>
    </row>
    <row r="113" spans="1:48" ht="6" customHeight="1">
      <c r="A113" s="37"/>
      <c r="B113" s="489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90"/>
      <c r="R113" s="490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490"/>
      <c r="AI113" s="490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1"/>
      <c r="AU113" s="1"/>
      <c r="AV113" s="1"/>
    </row>
    <row r="114" spans="1:48" ht="6" customHeight="1">
      <c r="A114" s="37"/>
      <c r="B114" s="489"/>
      <c r="C114" s="490"/>
      <c r="D114" s="490"/>
      <c r="E114" s="490"/>
      <c r="F114" s="490"/>
      <c r="G114" s="490"/>
      <c r="H114" s="490"/>
      <c r="I114" s="490"/>
      <c r="J114" s="490"/>
      <c r="K114" s="490"/>
      <c r="L114" s="490"/>
      <c r="M114" s="490"/>
      <c r="N114" s="490"/>
      <c r="O114" s="490"/>
      <c r="P114" s="490"/>
      <c r="Q114" s="490"/>
      <c r="R114" s="490"/>
      <c r="S114" s="490"/>
      <c r="T114" s="490"/>
      <c r="U114" s="490"/>
      <c r="V114" s="490"/>
      <c r="W114" s="490"/>
      <c r="X114" s="490"/>
      <c r="Y114" s="490"/>
      <c r="Z114" s="490"/>
      <c r="AA114" s="490"/>
      <c r="AB114" s="490"/>
      <c r="AC114" s="490"/>
      <c r="AD114" s="490"/>
      <c r="AE114" s="490"/>
      <c r="AF114" s="490"/>
      <c r="AG114" s="490"/>
      <c r="AH114" s="490"/>
      <c r="AI114" s="490"/>
      <c r="AJ114" s="490"/>
      <c r="AK114" s="490"/>
      <c r="AL114" s="490"/>
      <c r="AM114" s="490"/>
      <c r="AN114" s="490"/>
      <c r="AO114" s="490"/>
      <c r="AP114" s="490"/>
      <c r="AQ114" s="490"/>
      <c r="AR114" s="490"/>
      <c r="AS114" s="490"/>
      <c r="AT114" s="491"/>
      <c r="AU114" s="1"/>
      <c r="AV114" s="1"/>
    </row>
    <row r="115" spans="1:48" ht="6" customHeight="1">
      <c r="A115" s="37"/>
      <c r="B115" s="489"/>
      <c r="C115" s="490"/>
      <c r="D115" s="490"/>
      <c r="E115" s="490"/>
      <c r="F115" s="490"/>
      <c r="G115" s="490"/>
      <c r="H115" s="490"/>
      <c r="I115" s="490"/>
      <c r="J115" s="490"/>
      <c r="K115" s="490"/>
      <c r="L115" s="490"/>
      <c r="M115" s="490"/>
      <c r="N115" s="490"/>
      <c r="O115" s="490"/>
      <c r="P115" s="490"/>
      <c r="Q115" s="490"/>
      <c r="R115" s="490"/>
      <c r="S115" s="490"/>
      <c r="T115" s="490"/>
      <c r="U115" s="490"/>
      <c r="V115" s="490"/>
      <c r="W115" s="490"/>
      <c r="X115" s="490"/>
      <c r="Y115" s="490"/>
      <c r="Z115" s="490"/>
      <c r="AA115" s="490"/>
      <c r="AB115" s="490"/>
      <c r="AC115" s="490"/>
      <c r="AD115" s="490"/>
      <c r="AE115" s="490"/>
      <c r="AF115" s="490"/>
      <c r="AG115" s="490"/>
      <c r="AH115" s="490"/>
      <c r="AI115" s="490"/>
      <c r="AJ115" s="490"/>
      <c r="AK115" s="490"/>
      <c r="AL115" s="490"/>
      <c r="AM115" s="490"/>
      <c r="AN115" s="490"/>
      <c r="AO115" s="490"/>
      <c r="AP115" s="490"/>
      <c r="AQ115" s="490"/>
      <c r="AR115" s="490"/>
      <c r="AS115" s="490"/>
      <c r="AT115" s="491"/>
      <c r="AU115" s="1"/>
      <c r="AV115" s="1"/>
    </row>
    <row r="116" spans="1:48" ht="6" customHeight="1">
      <c r="A116" s="37"/>
      <c r="B116" s="489"/>
      <c r="C116" s="490"/>
      <c r="D116" s="490"/>
      <c r="E116" s="490"/>
      <c r="F116" s="490"/>
      <c r="G116" s="490"/>
      <c r="H116" s="490"/>
      <c r="I116" s="490"/>
      <c r="J116" s="490"/>
      <c r="K116" s="490"/>
      <c r="L116" s="490"/>
      <c r="M116" s="490"/>
      <c r="N116" s="490"/>
      <c r="O116" s="490"/>
      <c r="P116" s="490"/>
      <c r="Q116" s="490"/>
      <c r="R116" s="490"/>
      <c r="S116" s="490"/>
      <c r="T116" s="490"/>
      <c r="U116" s="490"/>
      <c r="V116" s="490"/>
      <c r="W116" s="490"/>
      <c r="X116" s="490"/>
      <c r="Y116" s="490"/>
      <c r="Z116" s="490"/>
      <c r="AA116" s="490"/>
      <c r="AB116" s="490"/>
      <c r="AC116" s="490"/>
      <c r="AD116" s="490"/>
      <c r="AE116" s="490"/>
      <c r="AF116" s="490"/>
      <c r="AG116" s="490"/>
      <c r="AH116" s="490"/>
      <c r="AI116" s="490"/>
      <c r="AJ116" s="490"/>
      <c r="AK116" s="490"/>
      <c r="AL116" s="490"/>
      <c r="AM116" s="490"/>
      <c r="AN116" s="490"/>
      <c r="AO116" s="490"/>
      <c r="AP116" s="490"/>
      <c r="AQ116" s="490"/>
      <c r="AR116" s="490"/>
      <c r="AS116" s="490"/>
      <c r="AT116" s="491"/>
      <c r="AU116" s="1"/>
      <c r="AV116" s="1"/>
    </row>
    <row r="117" spans="1:48" ht="6" customHeight="1">
      <c r="A117" s="37"/>
      <c r="B117" s="489"/>
      <c r="C117" s="490"/>
      <c r="D117" s="490"/>
      <c r="E117" s="490"/>
      <c r="F117" s="490"/>
      <c r="G117" s="490"/>
      <c r="H117" s="490"/>
      <c r="I117" s="490"/>
      <c r="J117" s="490"/>
      <c r="K117" s="490"/>
      <c r="L117" s="490"/>
      <c r="M117" s="490"/>
      <c r="N117" s="490"/>
      <c r="O117" s="490"/>
      <c r="P117" s="490"/>
      <c r="Q117" s="490"/>
      <c r="R117" s="490"/>
      <c r="S117" s="490"/>
      <c r="T117" s="490"/>
      <c r="U117" s="490"/>
      <c r="V117" s="490"/>
      <c r="W117" s="490"/>
      <c r="X117" s="490"/>
      <c r="Y117" s="490"/>
      <c r="Z117" s="490"/>
      <c r="AA117" s="490"/>
      <c r="AB117" s="490"/>
      <c r="AC117" s="490"/>
      <c r="AD117" s="490"/>
      <c r="AE117" s="490"/>
      <c r="AF117" s="490"/>
      <c r="AG117" s="490"/>
      <c r="AH117" s="490"/>
      <c r="AI117" s="490"/>
      <c r="AJ117" s="490"/>
      <c r="AK117" s="490"/>
      <c r="AL117" s="490"/>
      <c r="AM117" s="490"/>
      <c r="AN117" s="490"/>
      <c r="AO117" s="490"/>
      <c r="AP117" s="490"/>
      <c r="AQ117" s="490"/>
      <c r="AR117" s="490"/>
      <c r="AS117" s="490"/>
      <c r="AT117" s="491"/>
      <c r="AU117" s="1"/>
      <c r="AV117" s="1"/>
    </row>
    <row r="118" spans="1:48" ht="6" customHeight="1">
      <c r="A118" s="37"/>
      <c r="B118" s="489"/>
      <c r="C118" s="490"/>
      <c r="D118" s="490"/>
      <c r="E118" s="490"/>
      <c r="F118" s="490"/>
      <c r="G118" s="490"/>
      <c r="H118" s="490"/>
      <c r="I118" s="490"/>
      <c r="J118" s="490"/>
      <c r="K118" s="490"/>
      <c r="L118" s="490"/>
      <c r="M118" s="490"/>
      <c r="N118" s="490"/>
      <c r="O118" s="490"/>
      <c r="P118" s="490"/>
      <c r="Q118" s="490"/>
      <c r="R118" s="490"/>
      <c r="S118" s="490"/>
      <c r="T118" s="490"/>
      <c r="U118" s="490"/>
      <c r="V118" s="490"/>
      <c r="W118" s="490"/>
      <c r="X118" s="490"/>
      <c r="Y118" s="490"/>
      <c r="Z118" s="490"/>
      <c r="AA118" s="490"/>
      <c r="AB118" s="490"/>
      <c r="AC118" s="490"/>
      <c r="AD118" s="490"/>
      <c r="AE118" s="490"/>
      <c r="AF118" s="490"/>
      <c r="AG118" s="490"/>
      <c r="AH118" s="490"/>
      <c r="AI118" s="490"/>
      <c r="AJ118" s="490"/>
      <c r="AK118" s="490"/>
      <c r="AL118" s="490"/>
      <c r="AM118" s="490"/>
      <c r="AN118" s="490"/>
      <c r="AO118" s="490"/>
      <c r="AP118" s="490"/>
      <c r="AQ118" s="490"/>
      <c r="AR118" s="490"/>
      <c r="AS118" s="490"/>
      <c r="AT118" s="491"/>
      <c r="AU118" s="1"/>
      <c r="AV118" s="1"/>
    </row>
    <row r="119" spans="1:48" ht="6" customHeight="1">
      <c r="A119" s="37"/>
      <c r="B119" s="489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0"/>
      <c r="AC119" s="490"/>
      <c r="AD119" s="490"/>
      <c r="AE119" s="490"/>
      <c r="AF119" s="490"/>
      <c r="AG119" s="490"/>
      <c r="AH119" s="490"/>
      <c r="AI119" s="490"/>
      <c r="AJ119" s="490"/>
      <c r="AK119" s="490"/>
      <c r="AL119" s="490"/>
      <c r="AM119" s="490"/>
      <c r="AN119" s="490"/>
      <c r="AO119" s="490"/>
      <c r="AP119" s="490"/>
      <c r="AQ119" s="490"/>
      <c r="AR119" s="490"/>
      <c r="AS119" s="490"/>
      <c r="AT119" s="491"/>
      <c r="AU119" s="1"/>
      <c r="AV119" s="1"/>
    </row>
    <row r="120" spans="1:48" ht="6" customHeight="1">
      <c r="A120" s="37"/>
      <c r="B120" s="489"/>
      <c r="C120" s="490"/>
      <c r="D120" s="490"/>
      <c r="E120" s="490"/>
      <c r="F120" s="490"/>
      <c r="G120" s="490"/>
      <c r="H120" s="490"/>
      <c r="I120" s="490"/>
      <c r="J120" s="490"/>
      <c r="K120" s="490"/>
      <c r="L120" s="490"/>
      <c r="M120" s="490"/>
      <c r="N120" s="490"/>
      <c r="O120" s="490"/>
      <c r="P120" s="490"/>
      <c r="Q120" s="490"/>
      <c r="R120" s="490"/>
      <c r="S120" s="490"/>
      <c r="T120" s="490"/>
      <c r="U120" s="490"/>
      <c r="V120" s="490"/>
      <c r="W120" s="490"/>
      <c r="X120" s="490"/>
      <c r="Y120" s="490"/>
      <c r="Z120" s="490"/>
      <c r="AA120" s="490"/>
      <c r="AB120" s="490"/>
      <c r="AC120" s="490"/>
      <c r="AD120" s="490"/>
      <c r="AE120" s="490"/>
      <c r="AF120" s="490"/>
      <c r="AG120" s="490"/>
      <c r="AH120" s="490"/>
      <c r="AI120" s="490"/>
      <c r="AJ120" s="490"/>
      <c r="AK120" s="490"/>
      <c r="AL120" s="490"/>
      <c r="AM120" s="490"/>
      <c r="AN120" s="490"/>
      <c r="AO120" s="490"/>
      <c r="AP120" s="490"/>
      <c r="AQ120" s="490"/>
      <c r="AR120" s="490"/>
      <c r="AS120" s="490"/>
      <c r="AT120" s="491"/>
      <c r="AU120" s="1"/>
      <c r="AV120" s="1"/>
    </row>
    <row r="121" spans="1:48" ht="6" customHeight="1">
      <c r="A121" s="37"/>
      <c r="B121" s="489"/>
      <c r="C121" s="490"/>
      <c r="D121" s="490"/>
      <c r="E121" s="490"/>
      <c r="F121" s="490"/>
      <c r="G121" s="490"/>
      <c r="H121" s="490"/>
      <c r="I121" s="490"/>
      <c r="J121" s="490"/>
      <c r="K121" s="490"/>
      <c r="L121" s="490"/>
      <c r="M121" s="490"/>
      <c r="N121" s="490"/>
      <c r="O121" s="490"/>
      <c r="P121" s="490"/>
      <c r="Q121" s="490"/>
      <c r="R121" s="490"/>
      <c r="S121" s="490"/>
      <c r="T121" s="490"/>
      <c r="U121" s="490"/>
      <c r="V121" s="490"/>
      <c r="W121" s="490"/>
      <c r="X121" s="490"/>
      <c r="Y121" s="490"/>
      <c r="Z121" s="490"/>
      <c r="AA121" s="490"/>
      <c r="AB121" s="490"/>
      <c r="AC121" s="490"/>
      <c r="AD121" s="490"/>
      <c r="AE121" s="490"/>
      <c r="AF121" s="490"/>
      <c r="AG121" s="490"/>
      <c r="AH121" s="490"/>
      <c r="AI121" s="490"/>
      <c r="AJ121" s="490"/>
      <c r="AK121" s="490"/>
      <c r="AL121" s="490"/>
      <c r="AM121" s="490"/>
      <c r="AN121" s="490"/>
      <c r="AO121" s="490"/>
      <c r="AP121" s="490"/>
      <c r="AQ121" s="490"/>
      <c r="AR121" s="490"/>
      <c r="AS121" s="490"/>
      <c r="AT121" s="491"/>
      <c r="AU121" s="1"/>
      <c r="AV121" s="1"/>
    </row>
    <row r="122" spans="1:48" ht="6" customHeight="1">
      <c r="A122" s="37"/>
      <c r="B122" s="489"/>
      <c r="C122" s="490"/>
      <c r="D122" s="490"/>
      <c r="E122" s="490"/>
      <c r="F122" s="490"/>
      <c r="G122" s="490"/>
      <c r="H122" s="490"/>
      <c r="I122" s="490"/>
      <c r="J122" s="490"/>
      <c r="K122" s="490"/>
      <c r="L122" s="490"/>
      <c r="M122" s="490"/>
      <c r="N122" s="490"/>
      <c r="O122" s="490"/>
      <c r="P122" s="490"/>
      <c r="Q122" s="490"/>
      <c r="R122" s="490"/>
      <c r="S122" s="490"/>
      <c r="T122" s="490"/>
      <c r="U122" s="490"/>
      <c r="V122" s="490"/>
      <c r="W122" s="490"/>
      <c r="X122" s="490"/>
      <c r="Y122" s="490"/>
      <c r="Z122" s="490"/>
      <c r="AA122" s="490"/>
      <c r="AB122" s="490"/>
      <c r="AC122" s="490"/>
      <c r="AD122" s="490"/>
      <c r="AE122" s="490"/>
      <c r="AF122" s="490"/>
      <c r="AG122" s="490"/>
      <c r="AH122" s="490"/>
      <c r="AI122" s="490"/>
      <c r="AJ122" s="490"/>
      <c r="AK122" s="490"/>
      <c r="AL122" s="490"/>
      <c r="AM122" s="490"/>
      <c r="AN122" s="490"/>
      <c r="AO122" s="490"/>
      <c r="AP122" s="490"/>
      <c r="AQ122" s="490"/>
      <c r="AR122" s="490"/>
      <c r="AS122" s="490"/>
      <c r="AT122" s="491"/>
      <c r="AU122" s="1"/>
      <c r="AV122" s="1"/>
    </row>
    <row r="123" spans="1:48" ht="6" customHeight="1">
      <c r="A123" s="37"/>
      <c r="B123" s="489"/>
      <c r="C123" s="490"/>
      <c r="D123" s="490"/>
      <c r="E123" s="490"/>
      <c r="F123" s="490"/>
      <c r="G123" s="490"/>
      <c r="H123" s="490"/>
      <c r="I123" s="490"/>
      <c r="J123" s="490"/>
      <c r="K123" s="490"/>
      <c r="L123" s="490"/>
      <c r="M123" s="490"/>
      <c r="N123" s="490"/>
      <c r="O123" s="490"/>
      <c r="P123" s="490"/>
      <c r="Q123" s="490"/>
      <c r="R123" s="490"/>
      <c r="S123" s="490"/>
      <c r="T123" s="490"/>
      <c r="U123" s="490"/>
      <c r="V123" s="490"/>
      <c r="W123" s="490"/>
      <c r="X123" s="490"/>
      <c r="Y123" s="490"/>
      <c r="Z123" s="490"/>
      <c r="AA123" s="490"/>
      <c r="AB123" s="490"/>
      <c r="AC123" s="490"/>
      <c r="AD123" s="490"/>
      <c r="AE123" s="490"/>
      <c r="AF123" s="490"/>
      <c r="AG123" s="490"/>
      <c r="AH123" s="490"/>
      <c r="AI123" s="490"/>
      <c r="AJ123" s="490"/>
      <c r="AK123" s="490"/>
      <c r="AL123" s="490"/>
      <c r="AM123" s="490"/>
      <c r="AN123" s="490"/>
      <c r="AO123" s="490"/>
      <c r="AP123" s="490"/>
      <c r="AQ123" s="490"/>
      <c r="AR123" s="490"/>
      <c r="AS123" s="490"/>
      <c r="AT123" s="491"/>
      <c r="AU123" s="1"/>
      <c r="AV123" s="1"/>
    </row>
    <row r="124" spans="1:48" ht="6" customHeight="1">
      <c r="A124" s="37"/>
      <c r="B124" s="489"/>
      <c r="C124" s="490"/>
      <c r="D124" s="490"/>
      <c r="E124" s="490"/>
      <c r="F124" s="490"/>
      <c r="G124" s="490"/>
      <c r="H124" s="490"/>
      <c r="I124" s="490"/>
      <c r="J124" s="490"/>
      <c r="K124" s="490"/>
      <c r="L124" s="490"/>
      <c r="M124" s="490"/>
      <c r="N124" s="490"/>
      <c r="O124" s="490"/>
      <c r="P124" s="490"/>
      <c r="Q124" s="490"/>
      <c r="R124" s="490"/>
      <c r="S124" s="490"/>
      <c r="T124" s="490"/>
      <c r="U124" s="490"/>
      <c r="V124" s="490"/>
      <c r="W124" s="490"/>
      <c r="X124" s="490"/>
      <c r="Y124" s="490"/>
      <c r="Z124" s="490"/>
      <c r="AA124" s="490"/>
      <c r="AB124" s="490"/>
      <c r="AC124" s="490"/>
      <c r="AD124" s="490"/>
      <c r="AE124" s="490"/>
      <c r="AF124" s="490"/>
      <c r="AG124" s="490"/>
      <c r="AH124" s="490"/>
      <c r="AI124" s="490"/>
      <c r="AJ124" s="490"/>
      <c r="AK124" s="490"/>
      <c r="AL124" s="490"/>
      <c r="AM124" s="490"/>
      <c r="AN124" s="490"/>
      <c r="AO124" s="490"/>
      <c r="AP124" s="490"/>
      <c r="AQ124" s="490"/>
      <c r="AR124" s="490"/>
      <c r="AS124" s="490"/>
      <c r="AT124" s="491"/>
      <c r="AU124" s="1"/>
      <c r="AV124" s="1"/>
    </row>
    <row r="125" spans="1:48" ht="6" customHeight="1">
      <c r="A125" s="37"/>
      <c r="B125" s="489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490"/>
      <c r="Q125" s="490"/>
      <c r="R125" s="490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0"/>
      <c r="AC125" s="490"/>
      <c r="AD125" s="490"/>
      <c r="AE125" s="490"/>
      <c r="AF125" s="490"/>
      <c r="AG125" s="490"/>
      <c r="AH125" s="490"/>
      <c r="AI125" s="490"/>
      <c r="AJ125" s="490"/>
      <c r="AK125" s="490"/>
      <c r="AL125" s="490"/>
      <c r="AM125" s="490"/>
      <c r="AN125" s="490"/>
      <c r="AO125" s="490"/>
      <c r="AP125" s="490"/>
      <c r="AQ125" s="490"/>
      <c r="AR125" s="490"/>
      <c r="AS125" s="490"/>
      <c r="AT125" s="491"/>
      <c r="AU125" s="1"/>
      <c r="AV125" s="1"/>
    </row>
    <row r="126" spans="1:48" ht="6" customHeight="1">
      <c r="A126" s="37"/>
      <c r="B126" s="489"/>
      <c r="C126" s="490"/>
      <c r="D126" s="490"/>
      <c r="E126" s="490"/>
      <c r="F126" s="490"/>
      <c r="G126" s="490"/>
      <c r="H126" s="490"/>
      <c r="I126" s="490"/>
      <c r="J126" s="490"/>
      <c r="K126" s="490"/>
      <c r="L126" s="490"/>
      <c r="M126" s="490"/>
      <c r="N126" s="490"/>
      <c r="O126" s="490"/>
      <c r="P126" s="490"/>
      <c r="Q126" s="490"/>
      <c r="R126" s="490"/>
      <c r="S126" s="490"/>
      <c r="T126" s="490"/>
      <c r="U126" s="490"/>
      <c r="V126" s="490"/>
      <c r="W126" s="490"/>
      <c r="X126" s="490"/>
      <c r="Y126" s="490"/>
      <c r="Z126" s="490"/>
      <c r="AA126" s="490"/>
      <c r="AB126" s="490"/>
      <c r="AC126" s="490"/>
      <c r="AD126" s="490"/>
      <c r="AE126" s="490"/>
      <c r="AF126" s="490"/>
      <c r="AG126" s="490"/>
      <c r="AH126" s="490"/>
      <c r="AI126" s="490"/>
      <c r="AJ126" s="490"/>
      <c r="AK126" s="490"/>
      <c r="AL126" s="490"/>
      <c r="AM126" s="490"/>
      <c r="AN126" s="490"/>
      <c r="AO126" s="490"/>
      <c r="AP126" s="490"/>
      <c r="AQ126" s="490"/>
      <c r="AR126" s="490"/>
      <c r="AS126" s="490"/>
      <c r="AT126" s="491"/>
      <c r="AU126" s="1"/>
      <c r="AV126" s="1"/>
    </row>
    <row r="127" spans="1:48" ht="6" customHeight="1">
      <c r="A127" s="37"/>
      <c r="B127" s="489"/>
      <c r="C127" s="490"/>
      <c r="D127" s="490"/>
      <c r="E127" s="490"/>
      <c r="F127" s="490"/>
      <c r="G127" s="490"/>
      <c r="H127" s="490"/>
      <c r="I127" s="490"/>
      <c r="J127" s="490"/>
      <c r="K127" s="490"/>
      <c r="L127" s="490"/>
      <c r="M127" s="490"/>
      <c r="N127" s="490"/>
      <c r="O127" s="490"/>
      <c r="P127" s="490"/>
      <c r="Q127" s="490"/>
      <c r="R127" s="490"/>
      <c r="S127" s="490"/>
      <c r="T127" s="490"/>
      <c r="U127" s="490"/>
      <c r="V127" s="490"/>
      <c r="W127" s="490"/>
      <c r="X127" s="490"/>
      <c r="Y127" s="490"/>
      <c r="Z127" s="490"/>
      <c r="AA127" s="490"/>
      <c r="AB127" s="490"/>
      <c r="AC127" s="490"/>
      <c r="AD127" s="490"/>
      <c r="AE127" s="490"/>
      <c r="AF127" s="490"/>
      <c r="AG127" s="490"/>
      <c r="AH127" s="490"/>
      <c r="AI127" s="490"/>
      <c r="AJ127" s="490"/>
      <c r="AK127" s="490"/>
      <c r="AL127" s="490"/>
      <c r="AM127" s="490"/>
      <c r="AN127" s="490"/>
      <c r="AO127" s="490"/>
      <c r="AP127" s="490"/>
      <c r="AQ127" s="490"/>
      <c r="AR127" s="490"/>
      <c r="AS127" s="490"/>
      <c r="AT127" s="491"/>
      <c r="AU127" s="1"/>
      <c r="AV127" s="1"/>
    </row>
    <row r="128" spans="1:48" ht="6" customHeight="1">
      <c r="A128" s="37"/>
      <c r="B128" s="492"/>
      <c r="C128" s="493"/>
      <c r="D128" s="493"/>
      <c r="E128" s="493"/>
      <c r="F128" s="493"/>
      <c r="G128" s="493"/>
      <c r="H128" s="493"/>
      <c r="I128" s="493"/>
      <c r="J128" s="493"/>
      <c r="K128" s="493"/>
      <c r="L128" s="493"/>
      <c r="M128" s="493"/>
      <c r="N128" s="493"/>
      <c r="O128" s="493"/>
      <c r="P128" s="493"/>
      <c r="Q128" s="493"/>
      <c r="R128" s="493"/>
      <c r="S128" s="493"/>
      <c r="T128" s="493"/>
      <c r="U128" s="493"/>
      <c r="V128" s="493"/>
      <c r="W128" s="493"/>
      <c r="X128" s="493"/>
      <c r="Y128" s="493"/>
      <c r="Z128" s="493"/>
      <c r="AA128" s="493"/>
      <c r="AB128" s="493"/>
      <c r="AC128" s="493"/>
      <c r="AD128" s="493"/>
      <c r="AE128" s="493"/>
      <c r="AF128" s="493"/>
      <c r="AG128" s="493"/>
      <c r="AH128" s="493"/>
      <c r="AI128" s="493"/>
      <c r="AJ128" s="493"/>
      <c r="AK128" s="493"/>
      <c r="AL128" s="493"/>
      <c r="AM128" s="493"/>
      <c r="AN128" s="493"/>
      <c r="AO128" s="493"/>
      <c r="AP128" s="493"/>
      <c r="AQ128" s="493"/>
      <c r="AR128" s="493"/>
      <c r="AS128" s="493"/>
      <c r="AT128" s="494"/>
      <c r="AU128" s="1"/>
      <c r="AV128" s="1"/>
    </row>
    <row r="129" spans="1:48" ht="6.75" customHeight="1">
      <c r="A129" s="37"/>
      <c r="B129" s="216" t="s">
        <v>15</v>
      </c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1"/>
      <c r="AV129" s="1"/>
    </row>
    <row r="130" spans="1:48" ht="6.75" customHeight="1">
      <c r="A130" s="37"/>
      <c r="B130" s="372"/>
      <c r="C130" s="372"/>
      <c r="D130" s="372"/>
      <c r="E130" s="372"/>
      <c r="F130" s="372"/>
      <c r="G130" s="372"/>
      <c r="H130" s="372"/>
      <c r="I130" s="372"/>
      <c r="J130" s="372"/>
      <c r="K130" s="372"/>
      <c r="L130" s="372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1"/>
      <c r="AV130" s="1"/>
    </row>
    <row r="131" spans="1:48" ht="6.75" customHeight="1">
      <c r="A131" s="37"/>
      <c r="B131" s="373"/>
      <c r="C131" s="373"/>
      <c r="D131" s="373"/>
      <c r="E131" s="373"/>
      <c r="F131" s="373"/>
      <c r="G131" s="373"/>
      <c r="H131" s="373"/>
      <c r="I131" s="373"/>
      <c r="J131" s="373"/>
      <c r="K131" s="373"/>
      <c r="L131" s="373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1"/>
      <c r="AV131" s="1"/>
    </row>
    <row r="132" spans="1:48" ht="6" customHeight="1">
      <c r="A132" s="37"/>
      <c r="B132" s="194" t="s">
        <v>218</v>
      </c>
      <c r="C132" s="195"/>
      <c r="D132" s="195"/>
      <c r="E132" s="195"/>
      <c r="F132" s="195"/>
      <c r="G132" s="206"/>
      <c r="H132" s="78"/>
      <c r="I132" s="496"/>
      <c r="J132" s="496"/>
      <c r="K132" s="496"/>
      <c r="L132" s="496"/>
      <c r="M132" s="496"/>
      <c r="N132" s="496"/>
      <c r="O132" s="496"/>
      <c r="P132" s="496"/>
      <c r="Q132" s="496"/>
      <c r="R132" s="496"/>
      <c r="S132" s="496"/>
      <c r="T132" s="172" t="s">
        <v>219</v>
      </c>
      <c r="U132" s="459"/>
      <c r="V132" s="459"/>
      <c r="W132" s="459"/>
      <c r="X132" s="459"/>
      <c r="Y132" s="172" t="s">
        <v>22</v>
      </c>
      <c r="Z132" s="449"/>
      <c r="AA132" s="194" t="s">
        <v>23</v>
      </c>
      <c r="AB132" s="195"/>
      <c r="AC132" s="195"/>
      <c r="AD132" s="195"/>
      <c r="AE132" s="206"/>
      <c r="AF132" s="462" t="s">
        <v>199</v>
      </c>
      <c r="AG132" s="463"/>
      <c r="AH132" s="463"/>
      <c r="AI132" s="463"/>
      <c r="AJ132" s="463"/>
      <c r="AK132" s="463"/>
      <c r="AL132" s="463"/>
      <c r="AM132" s="306"/>
      <c r="AN132" s="172" t="s">
        <v>42</v>
      </c>
      <c r="AO132" s="495"/>
      <c r="AP132" s="279"/>
      <c r="AQ132" s="279"/>
      <c r="AR132" s="172" t="s">
        <v>24</v>
      </c>
      <c r="AS132" s="279"/>
      <c r="AT132" s="449" t="s">
        <v>217</v>
      </c>
      <c r="AU132" s="1"/>
      <c r="AV132" s="1"/>
    </row>
    <row r="133" spans="1:48" ht="6" customHeight="1">
      <c r="A133" s="37"/>
      <c r="B133" s="196"/>
      <c r="C133" s="190"/>
      <c r="D133" s="190"/>
      <c r="E133" s="190"/>
      <c r="F133" s="190"/>
      <c r="G133" s="211"/>
      <c r="H133" s="79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154"/>
      <c r="U133" s="460"/>
      <c r="V133" s="460"/>
      <c r="W133" s="460"/>
      <c r="X133" s="460"/>
      <c r="Y133" s="154"/>
      <c r="Z133" s="406"/>
      <c r="AA133" s="196"/>
      <c r="AB133" s="190"/>
      <c r="AC133" s="190"/>
      <c r="AD133" s="190"/>
      <c r="AE133" s="211"/>
      <c r="AF133" s="464"/>
      <c r="AG133" s="465"/>
      <c r="AH133" s="465"/>
      <c r="AI133" s="465"/>
      <c r="AJ133" s="465"/>
      <c r="AK133" s="465"/>
      <c r="AL133" s="465"/>
      <c r="AM133" s="466"/>
      <c r="AN133" s="154"/>
      <c r="AO133" s="282"/>
      <c r="AP133" s="282"/>
      <c r="AQ133" s="282"/>
      <c r="AR133" s="282"/>
      <c r="AS133" s="282"/>
      <c r="AT133" s="406"/>
      <c r="AU133" s="1"/>
      <c r="AV133" s="1"/>
    </row>
    <row r="134" spans="1:48" ht="6" customHeight="1">
      <c r="A134" s="37"/>
      <c r="B134" s="196"/>
      <c r="C134" s="190"/>
      <c r="D134" s="190"/>
      <c r="E134" s="190"/>
      <c r="F134" s="190"/>
      <c r="G134" s="211"/>
      <c r="H134" s="79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154"/>
      <c r="U134" s="460"/>
      <c r="V134" s="460"/>
      <c r="W134" s="460"/>
      <c r="X134" s="460"/>
      <c r="Y134" s="154"/>
      <c r="Z134" s="406"/>
      <c r="AA134" s="196"/>
      <c r="AB134" s="190"/>
      <c r="AC134" s="190"/>
      <c r="AD134" s="190"/>
      <c r="AE134" s="211"/>
      <c r="AF134" s="464"/>
      <c r="AG134" s="465"/>
      <c r="AH134" s="465"/>
      <c r="AI134" s="465"/>
      <c r="AJ134" s="465"/>
      <c r="AK134" s="465"/>
      <c r="AL134" s="465"/>
      <c r="AM134" s="466"/>
      <c r="AN134" s="154"/>
      <c r="AO134" s="282"/>
      <c r="AP134" s="282"/>
      <c r="AQ134" s="282"/>
      <c r="AR134" s="282"/>
      <c r="AS134" s="282"/>
      <c r="AT134" s="406"/>
      <c r="AU134" s="1"/>
      <c r="AV134" s="1"/>
    </row>
    <row r="135" spans="1:48" ht="6" customHeight="1">
      <c r="A135" s="37"/>
      <c r="B135" s="207"/>
      <c r="C135" s="191"/>
      <c r="D135" s="191"/>
      <c r="E135" s="191"/>
      <c r="F135" s="191"/>
      <c r="G135" s="212"/>
      <c r="H135" s="80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310"/>
      <c r="U135" s="461"/>
      <c r="V135" s="461"/>
      <c r="W135" s="461"/>
      <c r="X135" s="461"/>
      <c r="Y135" s="310"/>
      <c r="Z135" s="407"/>
      <c r="AA135" s="207"/>
      <c r="AB135" s="191"/>
      <c r="AC135" s="191"/>
      <c r="AD135" s="191"/>
      <c r="AE135" s="212"/>
      <c r="AF135" s="467"/>
      <c r="AG135" s="468"/>
      <c r="AH135" s="468"/>
      <c r="AI135" s="468"/>
      <c r="AJ135" s="468"/>
      <c r="AK135" s="468"/>
      <c r="AL135" s="468"/>
      <c r="AM135" s="469"/>
      <c r="AN135" s="310"/>
      <c r="AO135" s="284"/>
      <c r="AP135" s="284"/>
      <c r="AQ135" s="284"/>
      <c r="AR135" s="284"/>
      <c r="AS135" s="284"/>
      <c r="AT135" s="407"/>
      <c r="AU135" s="1"/>
      <c r="AV135" s="1"/>
    </row>
    <row r="136" spans="1:48" ht="6" customHeight="1">
      <c r="A136" s="37"/>
      <c r="B136" s="194" t="s">
        <v>220</v>
      </c>
      <c r="C136" s="195"/>
      <c r="D136" s="195"/>
      <c r="E136" s="195"/>
      <c r="F136" s="195"/>
      <c r="G136" s="206"/>
      <c r="H136" s="531"/>
      <c r="I136" s="532"/>
      <c r="J136" s="532"/>
      <c r="K136" s="532"/>
      <c r="L136" s="532"/>
      <c r="M136" s="532"/>
      <c r="N136" s="532"/>
      <c r="O136" s="532"/>
      <c r="P136" s="532"/>
      <c r="Q136" s="532"/>
      <c r="R136" s="532"/>
      <c r="S136" s="532"/>
      <c r="T136" s="532"/>
      <c r="U136" s="532"/>
      <c r="V136" s="532"/>
      <c r="W136" s="532"/>
      <c r="X136" s="532"/>
      <c r="Y136" s="532"/>
      <c r="Z136" s="82"/>
      <c r="AA136" s="196" t="s">
        <v>25</v>
      </c>
      <c r="AB136" s="190"/>
      <c r="AC136" s="190"/>
      <c r="AD136" s="190"/>
      <c r="AE136" s="211"/>
      <c r="AF136" s="83"/>
      <c r="AG136" s="537"/>
      <c r="AH136" s="537"/>
      <c r="AI136" s="537"/>
      <c r="AJ136" s="537"/>
      <c r="AK136" s="537"/>
      <c r="AL136" s="537"/>
      <c r="AM136" s="537"/>
      <c r="AN136" s="537"/>
      <c r="AO136" s="537"/>
      <c r="AP136" s="537"/>
      <c r="AQ136" s="537"/>
      <c r="AR136" s="537"/>
      <c r="AS136" s="537"/>
      <c r="AT136" s="84"/>
      <c r="AU136" s="1"/>
      <c r="AV136" s="1"/>
    </row>
    <row r="137" spans="1:48" ht="6" customHeight="1">
      <c r="A137" s="37"/>
      <c r="B137" s="196"/>
      <c r="C137" s="190"/>
      <c r="D137" s="190"/>
      <c r="E137" s="190"/>
      <c r="F137" s="190"/>
      <c r="G137" s="211"/>
      <c r="H137" s="533"/>
      <c r="I137" s="534"/>
      <c r="J137" s="534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34"/>
      <c r="V137" s="534"/>
      <c r="W137" s="534"/>
      <c r="X137" s="534"/>
      <c r="Y137" s="534"/>
      <c r="Z137" s="85"/>
      <c r="AA137" s="196"/>
      <c r="AB137" s="190"/>
      <c r="AC137" s="190"/>
      <c r="AD137" s="190"/>
      <c r="AE137" s="211"/>
      <c r="AF137" s="86"/>
      <c r="AG137" s="538"/>
      <c r="AH137" s="538"/>
      <c r="AI137" s="538"/>
      <c r="AJ137" s="538"/>
      <c r="AK137" s="538"/>
      <c r="AL137" s="538"/>
      <c r="AM137" s="538"/>
      <c r="AN137" s="538"/>
      <c r="AO137" s="538"/>
      <c r="AP137" s="538"/>
      <c r="AQ137" s="538"/>
      <c r="AR137" s="538"/>
      <c r="AS137" s="538"/>
      <c r="AT137" s="87"/>
      <c r="AU137" s="1"/>
      <c r="AV137" s="1"/>
    </row>
    <row r="138" spans="1:48" ht="6" customHeight="1">
      <c r="A138" s="37"/>
      <c r="B138" s="196"/>
      <c r="C138" s="190"/>
      <c r="D138" s="190"/>
      <c r="E138" s="190"/>
      <c r="F138" s="190"/>
      <c r="G138" s="211"/>
      <c r="H138" s="533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  <c r="U138" s="534"/>
      <c r="V138" s="534"/>
      <c r="W138" s="534"/>
      <c r="X138" s="534"/>
      <c r="Y138" s="534"/>
      <c r="Z138" s="85"/>
      <c r="AA138" s="196"/>
      <c r="AB138" s="190"/>
      <c r="AC138" s="190"/>
      <c r="AD138" s="190"/>
      <c r="AE138" s="211"/>
      <c r="AF138" s="86"/>
      <c r="AG138" s="538"/>
      <c r="AH138" s="538"/>
      <c r="AI138" s="538"/>
      <c r="AJ138" s="538"/>
      <c r="AK138" s="538"/>
      <c r="AL138" s="538"/>
      <c r="AM138" s="538"/>
      <c r="AN138" s="538"/>
      <c r="AO138" s="538"/>
      <c r="AP138" s="538"/>
      <c r="AQ138" s="538"/>
      <c r="AR138" s="538"/>
      <c r="AS138" s="538"/>
      <c r="AT138" s="87"/>
      <c r="AU138" s="1"/>
      <c r="AV138" s="1"/>
    </row>
    <row r="139" spans="1:48" ht="6" customHeight="1">
      <c r="A139" s="37"/>
      <c r="B139" s="207"/>
      <c r="C139" s="191"/>
      <c r="D139" s="191"/>
      <c r="E139" s="191"/>
      <c r="F139" s="191"/>
      <c r="G139" s="212"/>
      <c r="H139" s="535"/>
      <c r="I139" s="536"/>
      <c r="J139" s="536"/>
      <c r="K139" s="536"/>
      <c r="L139" s="536"/>
      <c r="M139" s="536"/>
      <c r="N139" s="536"/>
      <c r="O139" s="536"/>
      <c r="P139" s="536"/>
      <c r="Q139" s="536"/>
      <c r="R139" s="536"/>
      <c r="S139" s="536"/>
      <c r="T139" s="536"/>
      <c r="U139" s="536"/>
      <c r="V139" s="536"/>
      <c r="W139" s="536"/>
      <c r="X139" s="536"/>
      <c r="Y139" s="536"/>
      <c r="Z139" s="88"/>
      <c r="AA139" s="207"/>
      <c r="AB139" s="191"/>
      <c r="AC139" s="191"/>
      <c r="AD139" s="191"/>
      <c r="AE139" s="212"/>
      <c r="AF139" s="89"/>
      <c r="AG139" s="539"/>
      <c r="AH139" s="539"/>
      <c r="AI139" s="539"/>
      <c r="AJ139" s="539"/>
      <c r="AK139" s="539"/>
      <c r="AL139" s="539"/>
      <c r="AM139" s="539"/>
      <c r="AN139" s="539"/>
      <c r="AO139" s="539"/>
      <c r="AP139" s="539"/>
      <c r="AQ139" s="539"/>
      <c r="AR139" s="539"/>
      <c r="AS139" s="539"/>
      <c r="AT139" s="90"/>
      <c r="AU139" s="1"/>
      <c r="AV139" s="1"/>
    </row>
    <row r="140" spans="1:48" ht="9" customHeight="1">
      <c r="A140" s="37"/>
      <c r="B140" s="71"/>
      <c r="C140" s="50"/>
      <c r="D140" s="50"/>
      <c r="E140" s="50"/>
      <c r="F140" s="50"/>
      <c r="G140" s="50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51"/>
      <c r="AB140" s="51"/>
      <c r="AC140" s="51"/>
      <c r="AD140" s="51"/>
      <c r="AE140" s="5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1"/>
      <c r="AV140" s="1"/>
    </row>
    <row r="141" spans="1:48" ht="6" customHeight="1">
      <c r="A141" s="37"/>
      <c r="B141" s="154" t="s">
        <v>264</v>
      </c>
      <c r="C141" s="154"/>
      <c r="D141" s="154"/>
      <c r="E141" s="154"/>
      <c r="F141" s="154"/>
      <c r="G141" s="154" t="s">
        <v>30</v>
      </c>
      <c r="H141" s="154"/>
      <c r="I141" s="154"/>
      <c r="J141" s="154"/>
      <c r="K141" s="154" t="s">
        <v>31</v>
      </c>
      <c r="L141" s="154"/>
      <c r="M141" s="154"/>
      <c r="N141" s="154"/>
      <c r="O141" s="154" t="s">
        <v>32</v>
      </c>
      <c r="P141" s="154"/>
      <c r="Q141" s="154"/>
      <c r="R141" s="42"/>
      <c r="S141" s="430" t="s">
        <v>248</v>
      </c>
      <c r="T141" s="430"/>
      <c r="U141" s="430"/>
      <c r="V141" s="430"/>
      <c r="W141" s="430"/>
      <c r="X141" s="430"/>
      <c r="Y141" s="430"/>
      <c r="Z141" s="430"/>
      <c r="AA141" s="430"/>
      <c r="AB141" s="430"/>
      <c r="AC141" s="430"/>
      <c r="AD141" s="430"/>
      <c r="AE141" s="430"/>
      <c r="AF141" s="430"/>
      <c r="AG141" s="430"/>
      <c r="AH141" s="430"/>
      <c r="AI141" s="430"/>
      <c r="AJ141" s="540"/>
      <c r="AK141" s="540"/>
      <c r="AL141" s="540"/>
      <c r="AM141" s="540"/>
      <c r="AN141" s="540"/>
      <c r="AO141" s="540"/>
      <c r="AP141" s="540"/>
      <c r="AQ141" s="540"/>
      <c r="AR141" s="540"/>
      <c r="AS141" s="154" t="s">
        <v>33</v>
      </c>
      <c r="AT141" s="154"/>
      <c r="AU141" s="1"/>
      <c r="AV141" s="1"/>
    </row>
    <row r="142" spans="1:48" ht="6" customHeight="1">
      <c r="A142" s="37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42"/>
      <c r="S142" s="430"/>
      <c r="T142" s="430"/>
      <c r="U142" s="430"/>
      <c r="V142" s="430"/>
      <c r="W142" s="430"/>
      <c r="X142" s="430"/>
      <c r="Y142" s="430"/>
      <c r="Z142" s="430"/>
      <c r="AA142" s="430"/>
      <c r="AB142" s="430"/>
      <c r="AC142" s="430"/>
      <c r="AD142" s="430"/>
      <c r="AE142" s="430"/>
      <c r="AF142" s="430"/>
      <c r="AG142" s="430"/>
      <c r="AH142" s="430"/>
      <c r="AI142" s="430"/>
      <c r="AJ142" s="540"/>
      <c r="AK142" s="540"/>
      <c r="AL142" s="540"/>
      <c r="AM142" s="540"/>
      <c r="AN142" s="540"/>
      <c r="AO142" s="540"/>
      <c r="AP142" s="540"/>
      <c r="AQ142" s="540"/>
      <c r="AR142" s="540"/>
      <c r="AS142" s="154"/>
      <c r="AT142" s="154"/>
      <c r="AU142" s="1"/>
      <c r="AV142" s="1"/>
    </row>
    <row r="143" spans="1:48" ht="6" customHeight="1">
      <c r="A143" s="37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42"/>
      <c r="S143" s="430"/>
      <c r="T143" s="430"/>
      <c r="U143" s="430"/>
      <c r="V143" s="430"/>
      <c r="W143" s="430"/>
      <c r="X143" s="430"/>
      <c r="Y143" s="430"/>
      <c r="Z143" s="430"/>
      <c r="AA143" s="430"/>
      <c r="AB143" s="430"/>
      <c r="AC143" s="430"/>
      <c r="AD143" s="430"/>
      <c r="AE143" s="430"/>
      <c r="AF143" s="430"/>
      <c r="AG143" s="430"/>
      <c r="AH143" s="430"/>
      <c r="AI143" s="430"/>
      <c r="AJ143" s="540"/>
      <c r="AK143" s="540"/>
      <c r="AL143" s="540"/>
      <c r="AM143" s="540"/>
      <c r="AN143" s="540"/>
      <c r="AO143" s="540"/>
      <c r="AP143" s="540"/>
      <c r="AQ143" s="540"/>
      <c r="AR143" s="540"/>
      <c r="AS143" s="154"/>
      <c r="AT143" s="154"/>
      <c r="AU143" s="1"/>
      <c r="AV143" s="1"/>
    </row>
    <row r="144" spans="1:48" ht="2.25" customHeight="1">
      <c r="A144" s="37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1"/>
      <c r="AV144" s="1"/>
    </row>
    <row r="145" spans="1:48" ht="6" customHeight="1" hidden="1">
      <c r="A145" s="37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1"/>
      <c r="AV145" s="1"/>
    </row>
    <row r="146" spans="1:48" ht="6" customHeight="1" hidden="1">
      <c r="A146" s="37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1"/>
      <c r="AV146" s="1"/>
    </row>
    <row r="147" spans="1:48" ht="6" customHeight="1" hidden="1">
      <c r="A147" s="37"/>
      <c r="B147" s="394" t="s">
        <v>43</v>
      </c>
      <c r="C147" s="394"/>
      <c r="D147" s="394"/>
      <c r="E147" s="394"/>
      <c r="F147" s="394"/>
      <c r="G147" s="394"/>
      <c r="H147" s="394"/>
      <c r="I147" s="394"/>
      <c r="J147" s="394"/>
      <c r="K147" s="394"/>
      <c r="L147" s="394"/>
      <c r="M147" s="394"/>
      <c r="N147" s="394"/>
      <c r="O147" s="394"/>
      <c r="P147" s="394"/>
      <c r="Q147" s="92"/>
      <c r="R147" s="77"/>
      <c r="S147" s="77"/>
      <c r="T147" s="77"/>
      <c r="U147" s="77"/>
      <c r="V147" s="77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1"/>
      <c r="AV147" s="1"/>
    </row>
    <row r="148" spans="1:48" ht="6" customHeight="1">
      <c r="A148" s="37"/>
      <c r="B148" s="394"/>
      <c r="C148" s="394"/>
      <c r="D148" s="394"/>
      <c r="E148" s="394"/>
      <c r="F148" s="394"/>
      <c r="G148" s="394"/>
      <c r="H148" s="394"/>
      <c r="I148" s="394"/>
      <c r="J148" s="394"/>
      <c r="K148" s="394"/>
      <c r="L148" s="394"/>
      <c r="M148" s="394"/>
      <c r="N148" s="394"/>
      <c r="O148" s="394"/>
      <c r="P148" s="394"/>
      <c r="Q148" s="92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1"/>
      <c r="AV148" s="1"/>
    </row>
    <row r="149" spans="1:48" ht="6" customHeight="1">
      <c r="A149" s="37"/>
      <c r="B149" s="394"/>
      <c r="C149" s="394"/>
      <c r="D149" s="394"/>
      <c r="E149" s="394"/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  <c r="P149" s="394"/>
      <c r="Q149" s="92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1"/>
      <c r="AV149" s="1"/>
    </row>
    <row r="150" spans="1:48" ht="6" customHeight="1" hidden="1">
      <c r="A150" s="37"/>
      <c r="B150" s="77"/>
      <c r="C150" s="394" t="s">
        <v>44</v>
      </c>
      <c r="D150" s="394"/>
      <c r="E150" s="394"/>
      <c r="F150" s="394"/>
      <c r="G150" s="394"/>
      <c r="H150" s="394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  <c r="S150" s="394"/>
      <c r="T150" s="394"/>
      <c r="U150" s="394"/>
      <c r="V150" s="394"/>
      <c r="W150" s="394"/>
      <c r="X150" s="394"/>
      <c r="Y150" s="394"/>
      <c r="Z150" s="394"/>
      <c r="AA150" s="394"/>
      <c r="AB150" s="394"/>
      <c r="AC150" s="394"/>
      <c r="AD150" s="394"/>
      <c r="AE150" s="394"/>
      <c r="AF150" s="394"/>
      <c r="AG150" s="394"/>
      <c r="AH150" s="394"/>
      <c r="AI150" s="394"/>
      <c r="AJ150" s="394"/>
      <c r="AK150" s="394"/>
      <c r="AL150" s="394"/>
      <c r="AM150" s="394"/>
      <c r="AN150" s="394"/>
      <c r="AO150" s="394"/>
      <c r="AP150" s="394"/>
      <c r="AQ150" s="394"/>
      <c r="AR150" s="77"/>
      <c r="AS150" s="77"/>
      <c r="AT150" s="77"/>
      <c r="AU150" s="1"/>
      <c r="AV150" s="1"/>
    </row>
    <row r="151" spans="1:48" ht="6" customHeight="1">
      <c r="A151" s="37"/>
      <c r="B151" s="77"/>
      <c r="C151" s="394"/>
      <c r="D151" s="394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/>
      <c r="U151" s="394"/>
      <c r="V151" s="394"/>
      <c r="W151" s="394"/>
      <c r="X151" s="394"/>
      <c r="Y151" s="394"/>
      <c r="Z151" s="394"/>
      <c r="AA151" s="394"/>
      <c r="AB151" s="394"/>
      <c r="AC151" s="394"/>
      <c r="AD151" s="394"/>
      <c r="AE151" s="394"/>
      <c r="AF151" s="394"/>
      <c r="AG151" s="394"/>
      <c r="AH151" s="394"/>
      <c r="AI151" s="394"/>
      <c r="AJ151" s="394"/>
      <c r="AK151" s="394"/>
      <c r="AL151" s="394"/>
      <c r="AM151" s="394"/>
      <c r="AN151" s="394"/>
      <c r="AO151" s="394"/>
      <c r="AP151" s="394"/>
      <c r="AQ151" s="394"/>
      <c r="AR151" s="77"/>
      <c r="AS151" s="77"/>
      <c r="AT151" s="77"/>
      <c r="AU151" s="1"/>
      <c r="AV151" s="1"/>
    </row>
    <row r="152" spans="1:48" ht="7.5" customHeight="1">
      <c r="A152" s="37"/>
      <c r="B152" s="77"/>
      <c r="C152" s="394"/>
      <c r="D152" s="394"/>
      <c r="E152" s="394"/>
      <c r="F152" s="394"/>
      <c r="G152" s="394"/>
      <c r="H152" s="394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/>
      <c r="U152" s="394"/>
      <c r="V152" s="394"/>
      <c r="W152" s="394"/>
      <c r="X152" s="394"/>
      <c r="Y152" s="394"/>
      <c r="Z152" s="394"/>
      <c r="AA152" s="394"/>
      <c r="AB152" s="394"/>
      <c r="AC152" s="394"/>
      <c r="AD152" s="394"/>
      <c r="AE152" s="394"/>
      <c r="AF152" s="394"/>
      <c r="AG152" s="394"/>
      <c r="AH152" s="394"/>
      <c r="AI152" s="394"/>
      <c r="AJ152" s="394"/>
      <c r="AK152" s="394"/>
      <c r="AL152" s="394"/>
      <c r="AM152" s="394"/>
      <c r="AN152" s="394"/>
      <c r="AO152" s="394"/>
      <c r="AP152" s="394"/>
      <c r="AQ152" s="394"/>
      <c r="AR152" s="77"/>
      <c r="AS152" s="77"/>
      <c r="AT152" s="77"/>
      <c r="AU152" s="1"/>
      <c r="AV152" s="1"/>
    </row>
    <row r="153" spans="1:48" ht="11.25" customHeight="1">
      <c r="A153" s="3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1"/>
      <c r="AV153" s="1"/>
    </row>
    <row r="154" spans="1:48" ht="6" customHeight="1" hidden="1">
      <c r="A154" s="3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393"/>
      <c r="AI154" s="393"/>
      <c r="AJ154" s="393"/>
      <c r="AK154" s="393"/>
      <c r="AL154" s="393"/>
      <c r="AM154" s="393"/>
      <c r="AN154" s="393"/>
      <c r="AO154" s="393"/>
      <c r="AP154" s="393"/>
      <c r="AQ154" s="393"/>
      <c r="AR154" s="393"/>
      <c r="AS154" s="393"/>
      <c r="AT154" s="393"/>
      <c r="AU154" s="1"/>
      <c r="AV154" s="1"/>
    </row>
    <row r="155" spans="1:48" ht="6" customHeight="1" hidden="1">
      <c r="A155" s="3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393"/>
      <c r="AI155" s="393"/>
      <c r="AJ155" s="393"/>
      <c r="AK155" s="393"/>
      <c r="AL155" s="393"/>
      <c r="AM155" s="393"/>
      <c r="AN155" s="393"/>
      <c r="AO155" s="393"/>
      <c r="AP155" s="393"/>
      <c r="AQ155" s="393"/>
      <c r="AR155" s="393"/>
      <c r="AS155" s="393"/>
      <c r="AT155" s="393"/>
      <c r="AU155" s="1"/>
      <c r="AV155" s="1"/>
    </row>
    <row r="156" spans="1:48" ht="1.5" customHeight="1">
      <c r="A156" s="37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393"/>
      <c r="AI156" s="393"/>
      <c r="AJ156" s="393"/>
      <c r="AK156" s="393"/>
      <c r="AL156" s="393"/>
      <c r="AM156" s="393"/>
      <c r="AN156" s="393"/>
      <c r="AO156" s="393"/>
      <c r="AP156" s="393"/>
      <c r="AQ156" s="393"/>
      <c r="AR156" s="393"/>
      <c r="AS156" s="393"/>
      <c r="AT156" s="393"/>
      <c r="AU156" s="1"/>
      <c r="AV156" s="1"/>
    </row>
    <row r="157" spans="1:48" ht="6" customHeight="1">
      <c r="A157" s="37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1"/>
      <c r="AV157" s="1"/>
    </row>
    <row r="158" spans="1:48" ht="6" customHeight="1">
      <c r="A158" s="37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1"/>
      <c r="AV158" s="1"/>
    </row>
    <row r="159" spans="1:48" ht="13.5">
      <c r="A159" s="37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1"/>
      <c r="AV159" s="1"/>
    </row>
    <row r="160" spans="1:46" ht="13.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</row>
  </sheetData>
  <sheetProtection/>
  <mergeCells count="191">
    <mergeCell ref="AA45:AT48"/>
    <mergeCell ref="R12:T13"/>
    <mergeCell ref="R15:T16"/>
    <mergeCell ref="Q14:T14"/>
    <mergeCell ref="AA12:AC13"/>
    <mergeCell ref="AL37:AN40"/>
    <mergeCell ref="AO37:AT40"/>
    <mergeCell ref="AI14:AJ16"/>
    <mergeCell ref="AK14:AL16"/>
    <mergeCell ref="AS14:AS16"/>
    <mergeCell ref="AB96:AH99"/>
    <mergeCell ref="AI96:AM99"/>
    <mergeCell ref="V41:Z44"/>
    <mergeCell ref="AG37:AK40"/>
    <mergeCell ref="AB88:AG91"/>
    <mergeCell ref="AH88:AL91"/>
    <mergeCell ref="AA37:AF40"/>
    <mergeCell ref="AI65:AM68"/>
    <mergeCell ref="AA69:AT72"/>
    <mergeCell ref="AA49:AS51"/>
    <mergeCell ref="AH92:AL95"/>
    <mergeCell ref="AM92:AT95"/>
    <mergeCell ref="AI12:AK13"/>
    <mergeCell ref="G29:K32"/>
    <mergeCell ref="AA29:AT32"/>
    <mergeCell ref="AA25:AT28"/>
    <mergeCell ref="AA14:AB16"/>
    <mergeCell ref="AC14:AD16"/>
    <mergeCell ref="AN14:AP16"/>
    <mergeCell ref="AQ14:AR16"/>
    <mergeCell ref="B136:G139"/>
    <mergeCell ref="T132:T135"/>
    <mergeCell ref="G103:M105"/>
    <mergeCell ref="AA61:AT64"/>
    <mergeCell ref="V84:Z87"/>
    <mergeCell ref="AG73:AN76"/>
    <mergeCell ref="M77:Q80"/>
    <mergeCell ref="AE65:AH68"/>
    <mergeCell ref="AN96:AT99"/>
    <mergeCell ref="AN65:AT68"/>
    <mergeCell ref="AN132:AN135"/>
    <mergeCell ref="B129:L131"/>
    <mergeCell ref="B109:V111"/>
    <mergeCell ref="AE12:AG13"/>
    <mergeCell ref="AA33:AT36"/>
    <mergeCell ref="AA84:AE87"/>
    <mergeCell ref="AF84:AJ87"/>
    <mergeCell ref="AK84:AO87"/>
    <mergeCell ref="AA73:AF76"/>
    <mergeCell ref="AB92:AG95"/>
    <mergeCell ref="B141:D143"/>
    <mergeCell ref="G141:H143"/>
    <mergeCell ref="K141:L143"/>
    <mergeCell ref="E141:F143"/>
    <mergeCell ref="I141:J143"/>
    <mergeCell ref="L69:O72"/>
    <mergeCell ref="B69:F72"/>
    <mergeCell ref="G69:K72"/>
    <mergeCell ref="N92:T95"/>
    <mergeCell ref="N88:T91"/>
    <mergeCell ref="AS141:AT143"/>
    <mergeCell ref="AA136:AE139"/>
    <mergeCell ref="H136:Y139"/>
    <mergeCell ref="AG136:AS139"/>
    <mergeCell ref="S141:AI143"/>
    <mergeCell ref="M141:N143"/>
    <mergeCell ref="O141:Q143"/>
    <mergeCell ref="AJ141:AR143"/>
    <mergeCell ref="B33:F36"/>
    <mergeCell ref="G33:K36"/>
    <mergeCell ref="G41:K44"/>
    <mergeCell ref="G37:K40"/>
    <mergeCell ref="B37:F40"/>
    <mergeCell ref="B41:F44"/>
    <mergeCell ref="V33:Z36"/>
    <mergeCell ref="Q37:U40"/>
    <mergeCell ref="B45:F48"/>
    <mergeCell ref="B29:F32"/>
    <mergeCell ref="B2:I4"/>
    <mergeCell ref="B12:F16"/>
    <mergeCell ref="B6:AT9"/>
    <mergeCell ref="B21:F24"/>
    <mergeCell ref="AA21:AT24"/>
    <mergeCell ref="U12:Y16"/>
    <mergeCell ref="G21:Z24"/>
    <mergeCell ref="G12:P16"/>
    <mergeCell ref="B18:L20"/>
    <mergeCell ref="AM14:AM16"/>
    <mergeCell ref="Q25:U28"/>
    <mergeCell ref="V25:Z28"/>
    <mergeCell ref="B25:F28"/>
    <mergeCell ref="G25:K28"/>
    <mergeCell ref="L25:P28"/>
    <mergeCell ref="AE14:AF16"/>
    <mergeCell ref="AG14:AH16"/>
    <mergeCell ref="Q29:U32"/>
    <mergeCell ref="V29:Z32"/>
    <mergeCell ref="Q33:U36"/>
    <mergeCell ref="V37:Z40"/>
    <mergeCell ref="G106:M108"/>
    <mergeCell ref="V45:Z48"/>
    <mergeCell ref="Q45:U48"/>
    <mergeCell ref="G45:K48"/>
    <mergeCell ref="L45:P48"/>
    <mergeCell ref="B49:F54"/>
    <mergeCell ref="G49:K54"/>
    <mergeCell ref="G88:M91"/>
    <mergeCell ref="L41:P44"/>
    <mergeCell ref="Q41:U44"/>
    <mergeCell ref="V49:Z54"/>
    <mergeCell ref="S73:Z76"/>
    <mergeCell ref="G73:L76"/>
    <mergeCell ref="M73:R76"/>
    <mergeCell ref="B73:F80"/>
    <mergeCell ref="Y132:Z135"/>
    <mergeCell ref="B132:G135"/>
    <mergeCell ref="G100:P102"/>
    <mergeCell ref="U106:Y108"/>
    <mergeCell ref="B112:AT128"/>
    <mergeCell ref="AO132:AQ135"/>
    <mergeCell ref="I132:S135"/>
    <mergeCell ref="AT106:AT108"/>
    <mergeCell ref="Q100:V102"/>
    <mergeCell ref="Z106:AS108"/>
    <mergeCell ref="L29:P32"/>
    <mergeCell ref="L33:P36"/>
    <mergeCell ref="L49:P54"/>
    <mergeCell ref="Q58:U60"/>
    <mergeCell ref="Q55:U57"/>
    <mergeCell ref="L37:P40"/>
    <mergeCell ref="L55:P57"/>
    <mergeCell ref="AM52:AT54"/>
    <mergeCell ref="AT132:AT135"/>
    <mergeCell ref="AR132:AS135"/>
    <mergeCell ref="V65:Z68"/>
    <mergeCell ref="U132:X135"/>
    <mergeCell ref="AA132:AE135"/>
    <mergeCell ref="AF132:AM135"/>
    <mergeCell ref="AA65:AD68"/>
    <mergeCell ref="Q84:U87"/>
    <mergeCell ref="AB103:AH105"/>
    <mergeCell ref="AI103:AO105"/>
    <mergeCell ref="AD100:AJ102"/>
    <mergeCell ref="AK100:AQ102"/>
    <mergeCell ref="N106:T108"/>
    <mergeCell ref="N103:T105"/>
    <mergeCell ref="W100:AC102"/>
    <mergeCell ref="U103:AA105"/>
    <mergeCell ref="G77:L80"/>
    <mergeCell ref="AA55:AT60"/>
    <mergeCell ref="R77:AR80"/>
    <mergeCell ref="Z69:Z72"/>
    <mergeCell ref="P69:Y72"/>
    <mergeCell ref="L65:P68"/>
    <mergeCell ref="B88:F91"/>
    <mergeCell ref="G92:M95"/>
    <mergeCell ref="AF41:AT44"/>
    <mergeCell ref="AT49:AT51"/>
    <mergeCell ref="AA41:AE44"/>
    <mergeCell ref="V55:Z57"/>
    <mergeCell ref="Q49:U54"/>
    <mergeCell ref="B61:F64"/>
    <mergeCell ref="L58:P60"/>
    <mergeCell ref="B55:F60"/>
    <mergeCell ref="AA52:AL54"/>
    <mergeCell ref="G55:K60"/>
    <mergeCell ref="G61:K64"/>
    <mergeCell ref="L61:P64"/>
    <mergeCell ref="V58:Z60"/>
    <mergeCell ref="Q61:U64"/>
    <mergeCell ref="V61:Z64"/>
    <mergeCell ref="AH154:AT156"/>
    <mergeCell ref="C150:AQ152"/>
    <mergeCell ref="B147:P149"/>
    <mergeCell ref="AM88:AT91"/>
    <mergeCell ref="B65:F68"/>
    <mergeCell ref="G65:K68"/>
    <mergeCell ref="N96:T99"/>
    <mergeCell ref="AS77:AT80"/>
    <mergeCell ref="U92:AA95"/>
    <mergeCell ref="Q65:U68"/>
    <mergeCell ref="B81:P83"/>
    <mergeCell ref="B100:F108"/>
    <mergeCell ref="U96:AA99"/>
    <mergeCell ref="B96:F99"/>
    <mergeCell ref="G96:M99"/>
    <mergeCell ref="U88:AA91"/>
    <mergeCell ref="B84:F87"/>
    <mergeCell ref="L84:P87"/>
    <mergeCell ref="B92:F95"/>
    <mergeCell ref="G84:K87"/>
  </mergeCells>
  <dataValidations count="2">
    <dataValidation allowBlank="1" showInputMessage="1" showErrorMessage="1" imeMode="on" sqref="R77 AT109:AT132 AA69:AN72 AA73 AV65 S73 AG73 H109:H136 B136 Z61:Z69 AV73:CI76 Q58 V58 B140 AA45:AA49 AM52 AA55 AA37 AA33 AO37 AB45:AT48 AA29 AG37 AL37 Z136:Z140 AA41 M77 AO109:AS131 V55 AA52 G96:G100 T109:U132 Z109:Z131 Y109:Y132 V109:X131 AG109:AM131 AF109:AF132 AE65 B132 G109:G131 G77 M73 L58 AA61 AA65 AN109:AN132 B144:AT156 AA109:AE140 J109:S131 H140:Y140 I109:I132 M61:Y68 BA54:BE59 L61:L69 AR132 AO69:AR76 AT69:AT76 AS69:AS77 R17:Z54 L17:L55 M17:P54 U12:Y16 AB17:AT24 H17:K72 AA17:AA25 Q12 Q17:Q55 AP12 G17:G73 H2:AT11 G2:G12 G84:AO87 B2:F131 G81:AT83 AB88 G88:AA95 AM92 AB92 AM88 AH88:AL95 AB96 H96:AA99 AI96:AM99 AN96"/>
    <dataValidation allowBlank="1" showInputMessage="1" showErrorMessage="1" imeMode="off" sqref="AG140:AS140 AT136:AT140 AF136:AF140 AG136"/>
  </dataValidations>
  <printOptions/>
  <pageMargins left="0.7480314960629921" right="0.1968503937007874" top="0.3937007874015748" bottom="0.1968503937007874" header="0.31496062992125984" footer="0.31496062992125984"/>
  <pageSetup horizontalDpi="300" verticalDpi="300" orientation="portrait" paperSize="9" scale="90" r:id="rId2"/>
  <headerFooter alignWithMargins="0">
    <oddFooter>&amp;L(医)三幸会様式&amp;R2020/07/01　Ｌｅｖ01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南区共通申請書様式</dc:title>
  <dc:subject/>
  <dc:creator>ふじさわら＆むっちゃん</dc:creator>
  <cp:keywords/>
  <dc:description/>
  <cp:lastModifiedBy>s-saitou</cp:lastModifiedBy>
  <cp:lastPrinted>2020-06-29T02:36:34Z</cp:lastPrinted>
  <dcterms:created xsi:type="dcterms:W3CDTF">2006-02-07T14:11:26Z</dcterms:created>
  <dcterms:modified xsi:type="dcterms:W3CDTF">2020-08-07T06:00:10Z</dcterms:modified>
  <cp:category/>
  <cp:version/>
  <cp:contentType/>
  <cp:contentStatus/>
</cp:coreProperties>
</file>